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lient14\Desktop\Spišský Štvrtok -  TENDER\"/>
    </mc:Choice>
  </mc:AlternateContent>
  <xr:revisionPtr revIDLastSave="0" documentId="13_ncr:1_{69FEE872-0A60-4030-B3C5-7E33C204897A}" xr6:coauthVersionLast="46" xr6:coauthVersionMax="46" xr10:uidLastSave="{00000000-0000-0000-0000-000000000000}"/>
  <bookViews>
    <workbookView xWindow="7725" yWindow="1485" windowWidth="17850" windowHeight="12270" activeTab="1" xr2:uid="{00000000-000D-0000-FFFF-FFFF00000000}"/>
  </bookViews>
  <sheets>
    <sheet name="Rekapitulácia" sheetId="1" r:id="rId1"/>
    <sheet name="UVK" sheetId="5" r:id="rId2"/>
    <sheet name="ELI" sheetId="7" r:id="rId3"/>
  </sheets>
  <definedNames>
    <definedName name="_xlnm._FilterDatabase" localSheetId="2" hidden="1">ELI!$B$4:$F$147</definedName>
    <definedName name="_xlnm.Print_Titles" localSheetId="1">UVK!$8:$8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7" l="1"/>
  <c r="F68" i="7" l="1"/>
  <c r="F142" i="7"/>
  <c r="F141" i="7"/>
  <c r="F140" i="7"/>
  <c r="F139" i="7"/>
  <c r="F138" i="7"/>
  <c r="F137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2" i="7"/>
  <c r="F101" i="7"/>
  <c r="F100" i="7"/>
  <c r="F99" i="7"/>
  <c r="F98" i="7"/>
  <c r="F97" i="7"/>
  <c r="F94" i="7"/>
  <c r="F93" i="7"/>
  <c r="F92" i="7"/>
  <c r="F91" i="7"/>
  <c r="F90" i="7"/>
  <c r="F89" i="7"/>
  <c r="F88" i="7"/>
  <c r="F85" i="7"/>
  <c r="F84" i="7"/>
  <c r="F83" i="7"/>
  <c r="F82" i="7"/>
  <c r="F81" i="7"/>
  <c r="F80" i="7"/>
  <c r="F71" i="7"/>
  <c r="F70" i="7"/>
  <c r="F69" i="7"/>
  <c r="F67" i="7"/>
  <c r="F66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1" i="7"/>
  <c r="F30" i="7"/>
  <c r="F29" i="7"/>
  <c r="F28" i="7"/>
  <c r="F27" i="7"/>
  <c r="F26" i="7"/>
  <c r="F23" i="7"/>
  <c r="F22" i="7"/>
  <c r="F21" i="7"/>
  <c r="F20" i="7"/>
  <c r="F19" i="7"/>
  <c r="F18" i="7"/>
  <c r="F17" i="7"/>
  <c r="F14" i="7"/>
  <c r="F13" i="7"/>
  <c r="F12" i="7"/>
  <c r="F11" i="7"/>
  <c r="F10" i="7"/>
  <c r="E72" i="7" l="1"/>
  <c r="F72" i="7" s="1"/>
  <c r="F74" i="7" s="1"/>
  <c r="E143" i="7"/>
  <c r="F143" i="7" s="1"/>
  <c r="F145" i="7" s="1"/>
  <c r="K10" i="1"/>
  <c r="F147" i="7" l="1"/>
  <c r="B10" i="1" s="1"/>
  <c r="G10" i="1" s="1"/>
  <c r="F11" i="1"/>
  <c r="D11" i="1"/>
  <c r="C11" i="1"/>
  <c r="E11" i="1"/>
  <c r="K9" i="1"/>
  <c r="I203" i="5"/>
  <c r="I202" i="5"/>
  <c r="I204" i="5" s="1"/>
  <c r="I198" i="5"/>
  <c r="I197" i="5"/>
  <c r="I196" i="5"/>
  <c r="I195" i="5"/>
  <c r="I188" i="5"/>
  <c r="I187" i="5"/>
  <c r="I186" i="5"/>
  <c r="I182" i="5"/>
  <c r="I181" i="5"/>
  <c r="I180" i="5"/>
  <c r="I179" i="5"/>
  <c r="I178" i="5"/>
  <c r="I173" i="5"/>
  <c r="I172" i="5"/>
  <c r="I171" i="5"/>
  <c r="I170" i="5"/>
  <c r="I169" i="5"/>
  <c r="I168" i="5"/>
  <c r="I167" i="5"/>
  <c r="I163" i="5"/>
  <c r="I162" i="5"/>
  <c r="I161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5" i="5"/>
  <c r="I114" i="5"/>
  <c r="I113" i="5"/>
  <c r="I112" i="5"/>
  <c r="I111" i="5"/>
  <c r="I110" i="5"/>
  <c r="I109" i="5"/>
  <c r="I108" i="5"/>
  <c r="I107" i="5"/>
  <c r="I106" i="5"/>
  <c r="I105" i="5"/>
  <c r="I101" i="5"/>
  <c r="I100" i="5"/>
  <c r="I99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79" i="5"/>
  <c r="I78" i="5"/>
  <c r="I77" i="5"/>
  <c r="I73" i="5"/>
  <c r="I72" i="5"/>
  <c r="I74" i="5" s="1"/>
  <c r="I68" i="5"/>
  <c r="I67" i="5"/>
  <c r="I66" i="5"/>
  <c r="I65" i="5"/>
  <c r="I64" i="5"/>
  <c r="I63" i="5"/>
  <c r="I61" i="5"/>
  <c r="I60" i="5"/>
  <c r="I59" i="5"/>
  <c r="I58" i="5"/>
  <c r="I57" i="5"/>
  <c r="I56" i="5"/>
  <c r="I55" i="5"/>
  <c r="I54" i="5"/>
  <c r="I47" i="5"/>
  <c r="I46" i="5"/>
  <c r="I42" i="5"/>
  <c r="I41" i="5"/>
  <c r="I43" i="5" s="1"/>
  <c r="I37" i="5"/>
  <c r="I36" i="5"/>
  <c r="I32" i="5"/>
  <c r="I33" i="5" s="1"/>
  <c r="I28" i="5"/>
  <c r="I27" i="5"/>
  <c r="I26" i="5"/>
  <c r="I25" i="5"/>
  <c r="I24" i="5"/>
  <c r="I23" i="5"/>
  <c r="I22" i="5"/>
  <c r="I21" i="5"/>
  <c r="I20" i="5"/>
  <c r="I19" i="5"/>
  <c r="I15" i="5"/>
  <c r="I14" i="5"/>
  <c r="I13" i="5"/>
  <c r="I12" i="5"/>
  <c r="I11" i="5"/>
  <c r="F160" i="5" l="1"/>
  <c r="I160" i="5" s="1"/>
  <c r="I164" i="5" s="1"/>
  <c r="F116" i="5"/>
  <c r="I116" i="5" s="1"/>
  <c r="I183" i="5"/>
  <c r="F174" i="5"/>
  <c r="I174" i="5" s="1"/>
  <c r="I175" i="5" s="1"/>
  <c r="I189" i="5"/>
  <c r="F62" i="5"/>
  <c r="I62" i="5" s="1"/>
  <c r="I69" i="5" s="1"/>
  <c r="F98" i="5"/>
  <c r="I98" i="5" s="1"/>
  <c r="I102" i="5" s="1"/>
  <c r="I29" i="5"/>
  <c r="I48" i="5"/>
  <c r="I80" i="5"/>
  <c r="I117" i="5"/>
  <c r="I38" i="5"/>
  <c r="I16" i="5"/>
  <c r="I199" i="5"/>
  <c r="I50" i="5" l="1"/>
  <c r="I206" i="5"/>
  <c r="I191" i="5"/>
  <c r="I207" i="5" l="1"/>
  <c r="B9" i="1" s="1"/>
  <c r="B11" i="1" s="1"/>
  <c r="B12" i="1" s="1"/>
  <c r="G9" i="1" l="1"/>
  <c r="G11" i="1" s="1"/>
  <c r="G12" i="1" l="1"/>
  <c r="G13" i="1" s="1"/>
</calcChain>
</file>

<file path=xl/sharedStrings.xml><?xml version="1.0" encoding="utf-8"?>
<sst xmlns="http://schemas.openxmlformats.org/spreadsheetml/2006/main" count="887" uniqueCount="441">
  <si>
    <t>ZRN</t>
  </si>
  <si>
    <t>VRN %</t>
  </si>
  <si>
    <t>HZS</t>
  </si>
  <si>
    <t>Kompl.čin.</t>
  </si>
  <si>
    <t>Ost. náklady</t>
  </si>
  <si>
    <t>Cena</t>
  </si>
  <si>
    <t xml:space="preserve">Ks: </t>
  </si>
  <si>
    <t xml:space="preserve">Spracoval: </t>
  </si>
  <si>
    <t xml:space="preserve">Projektant: </t>
  </si>
  <si>
    <t>Montáž</t>
  </si>
  <si>
    <t>Materiál</t>
  </si>
  <si>
    <t>Práce HSV</t>
  </si>
  <si>
    <t>ZEMNÉ PRÁCE</t>
  </si>
  <si>
    <t>ZÁKLADY</t>
  </si>
  <si>
    <t>ZVISLÉ KONŠTRUKCIE</t>
  </si>
  <si>
    <t>POVRCHOVÉ ÚPRAVY</t>
  </si>
  <si>
    <t>OSTATNÉ PRÁCE</t>
  </si>
  <si>
    <t>HODINOVÉ ZÚČTOVACIE SADZBY</t>
  </si>
  <si>
    <t>Práce PSV</t>
  </si>
  <si>
    <t>IZOLÁCIE TEPELNÉ BEŽNÝCH STAVEBNÝCH KONŠTRUKCIÍ</t>
  </si>
  <si>
    <t>ZTI - VNÚTORNA KANALIZÁCIA</t>
  </si>
  <si>
    <t>ZTI - VNÚTORNÝ VODOVOD</t>
  </si>
  <si>
    <t>ÚSTREDNÉ VYKUROVANIE - STROJOVNE</t>
  </si>
  <si>
    <t>ÚSTREDNÉ VYKUROVANIE - ROZVOD POTRUBIA</t>
  </si>
  <si>
    <t>ÚSTREDNÉ VYKUROVANIE - ARMATÚRY</t>
  </si>
  <si>
    <t>KOVOVÉ DOPLNKOVÉ KONŠTRUKCIE</t>
  </si>
  <si>
    <t>NÁTERY</t>
  </si>
  <si>
    <t>MAĽBY</t>
  </si>
  <si>
    <t>Montážne práce</t>
  </si>
  <si>
    <t>M-23 MONTÁŽ PRIEMYSELNÉHO POTRUBIA</t>
  </si>
  <si>
    <t>M-95  REVÍZIE ELEKTRICKÝCH, TLAKOVÝCH A PLYNOVÝCH ZARIADENÍ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</si>
  <si>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</si>
  <si>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</si>
  <si>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</si>
  <si>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</si>
  <si>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</si>
  <si>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</si>
  <si>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</si>
  <si>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</si>
  <si>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 xml:space="preserve">Dátum: </t>
  </si>
  <si>
    <t xml:space="preserve">  1/A 1</t>
  </si>
  <si>
    <t xml:space="preserve"> 111101101</t>
  </si>
  <si>
    <t>Odstránenie travín a tŕstia do 0,1 hektára</t>
  </si>
  <si>
    <t>m2</t>
  </si>
  <si>
    <t xml:space="preserve"> 132211149</t>
  </si>
  <si>
    <t xml:space="preserve">Príplatok za lepivosť pri hĺbení rýh do 600 mm v hornine triedy 3 ručne </t>
  </si>
  <si>
    <t>m3</t>
  </si>
  <si>
    <t xml:space="preserve"> 162301101</t>
  </si>
  <si>
    <t>Vodorovné premiestnenie výkopku tr.1-4 do 500 m</t>
  </si>
  <si>
    <t xml:space="preserve"> 167101100</t>
  </si>
  <si>
    <t>Nakladanie výkopku tr.1-4 ručne</t>
  </si>
  <si>
    <t xml:space="preserve"> 130201011</t>
  </si>
  <si>
    <t>Výkop jamy a ryhy horniny triedy 3 ručne v obmedzenom priestore</t>
  </si>
  <si>
    <t xml:space="preserve"> 11/A 1</t>
  </si>
  <si>
    <t xml:space="preserve"> 275313711</t>
  </si>
  <si>
    <t>Betón základových pätiek prostý triedy C25/30 - pod oplotenie</t>
  </si>
  <si>
    <t xml:space="preserve"> 275313831</t>
  </si>
  <si>
    <t>Betónovanie základových pätiek z betónu prostého</t>
  </si>
  <si>
    <t xml:space="preserve"> 274361201</t>
  </si>
  <si>
    <t>Výstuž základových pásov z ocele triedy 10 216</t>
  </si>
  <si>
    <t>t</t>
  </si>
  <si>
    <t>271/A 1</t>
  </si>
  <si>
    <t xml:space="preserve"> 212752122</t>
  </si>
  <si>
    <t>Trativody z drenážnych flexibilných rúr DN 100</t>
  </si>
  <si>
    <t>m</t>
  </si>
  <si>
    <t xml:space="preserve"> 271533011</t>
  </si>
  <si>
    <t>Násyp pod základovú konštrukciu so zhutnením z drveného kameniva frakcie 32-63 mm</t>
  </si>
  <si>
    <t>Násyp pod TČ so zhutnením z drveného kameniva frakcie 16-32 mm</t>
  </si>
  <si>
    <t xml:space="preserve"> 275321312</t>
  </si>
  <si>
    <t>Betón základových pätiek, železový (bez výstuže), tr.C 20/25  - pod TČ</t>
  </si>
  <si>
    <t xml:space="preserve"> 275321731</t>
  </si>
  <si>
    <t>Betónovanie základových pätiek betónom železovým bez výstuže</t>
  </si>
  <si>
    <t xml:space="preserve"> 275351215</t>
  </si>
  <si>
    <t>Debnenie základových pätiek, zhotovenie-dielce</t>
  </si>
  <si>
    <t xml:space="preserve"> 274313351</t>
  </si>
  <si>
    <t>Betón poter - oprava podlahy</t>
  </si>
  <si>
    <t xml:space="preserve"> 14/C 1</t>
  </si>
  <si>
    <t xml:space="preserve"> 310236253</t>
  </si>
  <si>
    <t>Uzatvorenie prestupu v okennom otvore izolačnou PVC doskou</t>
  </si>
  <si>
    <t>kus</t>
  </si>
  <si>
    <t xml:space="preserve"> 612451351</t>
  </si>
  <si>
    <t>Oprava vnútorných cement. omietok stien v množstve opravovanej plochy 10-30 % oceľou hladených</t>
  </si>
  <si>
    <t xml:space="preserve"> 611451331</t>
  </si>
  <si>
    <t>Oprava vnútorných cementových štukových omietok oceľ. hladených stropov opravovanej plochy 10-30%</t>
  </si>
  <si>
    <t xml:space="preserve"> 13/B 1</t>
  </si>
  <si>
    <t xml:space="preserve"> 965043331</t>
  </si>
  <si>
    <t>Búranie betónovej podlahy hr. do 100 mm, plochy do 4 m2</t>
  </si>
  <si>
    <t xml:space="preserve"> 971033461</t>
  </si>
  <si>
    <t>Vybúranie otvoru v murive tehl. plochy do 0, 25 m2 hr.do 600 mm,  -0,29200t</t>
  </si>
  <si>
    <t>HZS/HZS</t>
  </si>
  <si>
    <t xml:space="preserve"> HZS000111</t>
  </si>
  <si>
    <t>Vykurovacia skúška podľa STN 12828</t>
  </si>
  <si>
    <t>hod</t>
  </si>
  <si>
    <t xml:space="preserve"> HZS000113</t>
  </si>
  <si>
    <t>Komplexné zaškolenie obsluhy</t>
  </si>
  <si>
    <t>S/S90</t>
  </si>
  <si>
    <t xml:space="preserve"> 6314152540</t>
  </si>
  <si>
    <t>Nobasil skruž vnútorný priemer 35 mm hrúbky  20 mm + AluR,  špeciálny výrobok z minerálnej vlny</t>
  </si>
  <si>
    <t>713/A 4</t>
  </si>
  <si>
    <t xml:space="preserve"> 713461111</t>
  </si>
  <si>
    <t>Montáž izolácie tepel.potrubia a ohybov skružami z vláknitých materiálov jednovrstvová</t>
  </si>
  <si>
    <t xml:space="preserve"> 713482121</t>
  </si>
  <si>
    <t>Montáž trubíc z PE, hr.15-20 mm,vnút.priemer do 38</t>
  </si>
  <si>
    <t xml:space="preserve"> 713491111</t>
  </si>
  <si>
    <t>Izolácia tepelná - montáž oplechovania pevného - potrubia</t>
  </si>
  <si>
    <t>S/S10</t>
  </si>
  <si>
    <t xml:space="preserve"> 1381403000</t>
  </si>
  <si>
    <t>Plech hladký pozinkovaný 10 004.2, EN S185, 1000x2000 mm, hrúbka 0,6 mm</t>
  </si>
  <si>
    <t xml:space="preserve"> 6314152710</t>
  </si>
  <si>
    <t>Nobasil skruž vnútorný priemer 48 mm hrúbky  30 mm + AluR,  špeciálny výrobok z minerálnej vlny</t>
  </si>
  <si>
    <t xml:space="preserve"> 6314152900</t>
  </si>
  <si>
    <t>Nobasil skruž vnútorný priemer 61 mm hrúbky  50 mm + AluR,  špeciálny výrobok z minerálnej vlny</t>
  </si>
  <si>
    <t>Nobasil skruž vnútorný priemer 61 mm hrúbky  40 mm + AluR,  špeciálny výrobok z minerálnej vlny</t>
  </si>
  <si>
    <t>713/A 5</t>
  </si>
  <si>
    <t xml:space="preserve"> 998713201</t>
  </si>
  <si>
    <t>Presun hmôt pre izolácie tepelné v objektoch výšky do 6 m</t>
  </si>
  <si>
    <t>%</t>
  </si>
  <si>
    <t>S/S20</t>
  </si>
  <si>
    <t xml:space="preserve"> 2837741568</t>
  </si>
  <si>
    <t xml:space="preserve">Izolácia Trubice Tubolit 28/13-DG </t>
  </si>
  <si>
    <t xml:space="preserve">Izolácia Trubice Tubolit 22/13-DG </t>
  </si>
  <si>
    <t xml:space="preserve"> 2837741628</t>
  </si>
  <si>
    <t>HT Armaflex - trubice  HT 35x19, max. 150°C, UV</t>
  </si>
  <si>
    <t xml:space="preserve"> 6314152530</t>
  </si>
  <si>
    <t>Nobasil skruž vnútorný priemer 28 mm hrúbky  20 mm + AkuR,  špeciálny výrobok z minerálnej vlny</t>
  </si>
  <si>
    <t xml:space="preserve"> 6314153240</t>
  </si>
  <si>
    <t>Nobasil skruž vnútorný priemer 76 mm hrúbky 60 mm + AluR,  špeciálny výrok z minerálnej vlny</t>
  </si>
  <si>
    <t xml:space="preserve"> 6314153090</t>
  </si>
  <si>
    <t>Nobasil skruž vnútorný priemer 76 mm hrúbky 40 mm + AluR,  špeciálny výrok z minerálnej vlny</t>
  </si>
  <si>
    <t>721/A 1</t>
  </si>
  <si>
    <t xml:space="preserve"> 721173203</t>
  </si>
  <si>
    <t>Potrubie z novodurových rúr TPD 5-177-67 pripájacie D 32x1, 8</t>
  </si>
  <si>
    <t xml:space="preserve"> 721194103</t>
  </si>
  <si>
    <t>Zriadenie prípojky na potrubí vyvedenie a upevnenie odpadových výpustiek D 32x1, 8</t>
  </si>
  <si>
    <t>721/A 2</t>
  </si>
  <si>
    <t xml:space="preserve"> 722130212</t>
  </si>
  <si>
    <t>Potrubie z oceľ.rúr pozink.bezšvík.bežných-11 353.0, 10 004.0 zvarov. bežných-11 343.00 DN 20</t>
  </si>
  <si>
    <t xml:space="preserve"> 722130211</t>
  </si>
  <si>
    <t>Potrubie z oceľ.rúr pozink.bezšvík.bežných-11 353.0, 10 004.0 zvarov. bežných-11 343.00 DN 15</t>
  </si>
  <si>
    <t xml:space="preserve"> 722290226</t>
  </si>
  <si>
    <t>Tlaková skúška vodovodného potrubia závitového do DN 50</t>
  </si>
  <si>
    <t>731/A 2</t>
  </si>
  <si>
    <t xml:space="preserve"> 732219315</t>
  </si>
  <si>
    <t>Montáž akumulačnej nádoby stojatej do PN 2, 5/1,0 objemu do 1 000 l</t>
  </si>
  <si>
    <t>ks</t>
  </si>
  <si>
    <t xml:space="preserve"> 732229111</t>
  </si>
  <si>
    <t>Montáž stanice prípravy teplej vody 35l/min</t>
  </si>
  <si>
    <t xml:space="preserve"> 732481113</t>
  </si>
  <si>
    <t>Uvedenie zariadenia TČ do prevádzky</t>
  </si>
  <si>
    <t>S/S40</t>
  </si>
  <si>
    <t xml:space="preserve"> 4841220912</t>
  </si>
  <si>
    <t xml:space="preserve"> 4841220915</t>
  </si>
  <si>
    <t xml:space="preserve"> 732331823</t>
  </si>
  <si>
    <t>Akumulačný zásobník 1000/35, objem 1000 l,  stanica prípravy teplej vody 35l/min, separačná platňa, tepelná izolácia</t>
  </si>
  <si>
    <t xml:space="preserve"> 732331622</t>
  </si>
  <si>
    <t>Expanzná nádoba, typ NG80/3bar s membránou</t>
  </si>
  <si>
    <t xml:space="preserve"> 732429111</t>
  </si>
  <si>
    <t>Montáž čerpadla (do potrubia) obehového špirálového DN 25</t>
  </si>
  <si>
    <t xml:space="preserve"> 732459101</t>
  </si>
  <si>
    <t>Montáž elektrického tepelného čerpadla vzduch/voda</t>
  </si>
  <si>
    <t xml:space="preserve"> 732331616</t>
  </si>
  <si>
    <t>MK1" guľový kohút so zaistením</t>
  </si>
  <si>
    <t xml:space="preserve"> 4847161701</t>
  </si>
  <si>
    <t>Automatická úpravňa vody, prietok 0,5 m3/h, kapacita 20° + príslušenstvo</t>
  </si>
  <si>
    <t xml:space="preserve"> 4360001120</t>
  </si>
  <si>
    <t>Elektronická úprava vody, neriadený prístroj DN20, prietok 0,6-1,8m3/h</t>
  </si>
  <si>
    <t xml:space="preserve"> 4849211342</t>
  </si>
  <si>
    <t>Mokrobežný vodomer, typ 420, DN20, PN16, Qn=1,5 m3/h, Tmax=40°C</t>
  </si>
  <si>
    <t>P/PC</t>
  </si>
  <si>
    <t xml:space="preserve"> SONTEX50</t>
  </si>
  <si>
    <t>Merač tepla, fluidíkový prietokomer DN50, Qn15, prírubové prevedenie, počítadlo 531B, teplomery Pt500</t>
  </si>
  <si>
    <t xml:space="preserve"> SONTEX65</t>
  </si>
  <si>
    <t>Merač tepla, fluidíkový prietokomer DN65, Qn25, prírubové prevedenie, počítadlo 531B, teplomery Pt500</t>
  </si>
  <si>
    <t xml:space="preserve"> 998732201</t>
  </si>
  <si>
    <t>Presun hmôt pre strojovne v objektoch výšky do 6 m</t>
  </si>
  <si>
    <t xml:space="preserve"> 4268150016</t>
  </si>
  <si>
    <t>Čerpadlo ALPHA1 L 25-40 1x230V 50Hz</t>
  </si>
  <si>
    <t xml:space="preserve"> 4268150017</t>
  </si>
  <si>
    <t>Čerpadlo ALPHA1 L 20-40 N 1x230V 50Hz</t>
  </si>
  <si>
    <t xml:space="preserve"> 4268150019</t>
  </si>
  <si>
    <t xml:space="preserve">Čerpadlo Magna3 25-40 1x230V 50Hz  </t>
  </si>
  <si>
    <t>731/A 3</t>
  </si>
  <si>
    <t xml:space="preserve"> 733111104</t>
  </si>
  <si>
    <t>Potrubie z rúrok závitových oceľových bezšvových bežných nízkotlakových DN 20</t>
  </si>
  <si>
    <t xml:space="preserve"> 733111105</t>
  </si>
  <si>
    <t>Potrubie z rúrok závitových oceľových bezšvových bežných nízkotlakových DN 25</t>
  </si>
  <si>
    <t xml:space="preserve"> 733111107</t>
  </si>
  <si>
    <t>Potrubie z rúrok závitových oceľových bezšvových bežných nízkotlakových DN 40</t>
  </si>
  <si>
    <t xml:space="preserve"> 733111108</t>
  </si>
  <si>
    <t>Potrubie z rúrok závitových oceľových bezšvových bežných nízkotlakových DN 50</t>
  </si>
  <si>
    <t xml:space="preserve"> 733113118</t>
  </si>
  <si>
    <t>Potrubie z rúrok závitových Príplatok k cene za zhotovenie prípojky z oceľ. rúrok závitových DN 50</t>
  </si>
  <si>
    <t xml:space="preserve"> 733121121</t>
  </si>
  <si>
    <t>Potrubie z rúrok hladkých bezšvových nízkotlakových priemer 70/3, 6</t>
  </si>
  <si>
    <t xml:space="preserve"> 733123121</t>
  </si>
  <si>
    <t>Príplatok za zhotovenie prípojky z hladkých rúrok priemer 70/3, 2</t>
  </si>
  <si>
    <t xml:space="preserve"> 733124117</t>
  </si>
  <si>
    <t>Zhotovenie rúrkového prechodu z rúrok hladkých kovaním 50/ 32</t>
  </si>
  <si>
    <t xml:space="preserve"> 733124119</t>
  </si>
  <si>
    <t>Zhotovenie rúrkového prechodu z rúrok hladkých kovaním 70/ 40</t>
  </si>
  <si>
    <t xml:space="preserve"> 733190107</t>
  </si>
  <si>
    <t>Tlaková skúška potrubia z oceľových rúrok závitových</t>
  </si>
  <si>
    <t xml:space="preserve"> 733190217</t>
  </si>
  <si>
    <t>Tlaková skúška potrubia z oceľových rúrok do priem. 89/5</t>
  </si>
  <si>
    <t xml:space="preserve"> 998733201</t>
  </si>
  <si>
    <t>Presun hmôt pre rozvody potrubia v objektoch výšky do 6 m</t>
  </si>
  <si>
    <t>731/A 4</t>
  </si>
  <si>
    <t xml:space="preserve"> 734209101</t>
  </si>
  <si>
    <t>Montáž závitovej armatúry s 1 závitom do G 1/2</t>
  </si>
  <si>
    <t xml:space="preserve"> 734209104</t>
  </si>
  <si>
    <t>Montáž závitovej armatúry s 1 závitom G 3/4</t>
  </si>
  <si>
    <t xml:space="preserve"> 734209112</t>
  </si>
  <si>
    <t>Montáž závitovej armatúry s 2 závitmi do G 1/2</t>
  </si>
  <si>
    <t xml:space="preserve"> 734209114</t>
  </si>
  <si>
    <t>Montáž závitovej armatúry s 2 závitmi G 3/4</t>
  </si>
  <si>
    <t xml:space="preserve"> 734209115</t>
  </si>
  <si>
    <t>Montáž závitovej armatúry s 2 závitmi G 1</t>
  </si>
  <si>
    <t xml:space="preserve"> 734209117</t>
  </si>
  <si>
    <t>Montáž závitovej armatúry s 2 závitmi G 6/4</t>
  </si>
  <si>
    <t xml:space="preserve"> 734209118</t>
  </si>
  <si>
    <t>Montáž závitovej armatúry s 2 závitmi G 2</t>
  </si>
  <si>
    <t xml:space="preserve"> 734209119</t>
  </si>
  <si>
    <t>Montáž závitovej armatúry s 2 závitmi G 2 1/2</t>
  </si>
  <si>
    <t xml:space="preserve"> 734209125</t>
  </si>
  <si>
    <t>Montáž závitovej armatúry s 3 závitmi G 1</t>
  </si>
  <si>
    <t xml:space="preserve"> 734213240</t>
  </si>
  <si>
    <t>Montáž ventilu odvzdušňovacieho závitového automatického G 3/8</t>
  </si>
  <si>
    <t xml:space="preserve"> 734291113</t>
  </si>
  <si>
    <t>Ostané armatúry, kohútik plniaci a vypúšťací normy 13 7061, PN 1,0/100st. C G 1/2</t>
  </si>
  <si>
    <t xml:space="preserve"> 734411141</t>
  </si>
  <si>
    <t>Teplomer technický s pevnou stopkou a nádržkou, rozsah do 200st. C DTR s dĺžkou stopky 60 mm</t>
  </si>
  <si>
    <t>S/S50</t>
  </si>
  <si>
    <t xml:space="preserve"> 5518100217</t>
  </si>
  <si>
    <t>Guľový uzáver voda PERFECTA, FF páčka  3/4"</t>
  </si>
  <si>
    <t xml:space="preserve"> 5518100218</t>
  </si>
  <si>
    <t>Guľový uzáver voda PERFECTA, FF páčka  1"</t>
  </si>
  <si>
    <t xml:space="preserve"> 5518100220</t>
  </si>
  <si>
    <t>Guľový uzáver voda PERFECTA, FF páčka  6/4"</t>
  </si>
  <si>
    <t xml:space="preserve"> 5518100221</t>
  </si>
  <si>
    <t>Guľový uzáver voda PERFECTA, FF páčka  2"</t>
  </si>
  <si>
    <t xml:space="preserve"> 5518100222</t>
  </si>
  <si>
    <t>Guľový uzáver voda PERFECTA, FF páčka  2"1/2</t>
  </si>
  <si>
    <t xml:space="preserve"> 5518000476</t>
  </si>
  <si>
    <t>Filter  5"  3/4"F vložka PP</t>
  </si>
  <si>
    <t xml:space="preserve"> 5518100216</t>
  </si>
  <si>
    <t>Guľový uzáver voda PERFECTA, FF páčka  1/2"</t>
  </si>
  <si>
    <t xml:space="preserve"> 734421150</t>
  </si>
  <si>
    <t>Tlakomer deformačný kruhový B 0-10 MPa č.53312 priem. 100</t>
  </si>
  <si>
    <t xml:space="preserve"> 734422110</t>
  </si>
  <si>
    <t>Tlakomer diferenčný č. 03360 priem. 60</t>
  </si>
  <si>
    <t xml:space="preserve"> 4844108028</t>
  </si>
  <si>
    <t>Automatický odvzdušňovací ventil 3/8", spätná klapka</t>
  </si>
  <si>
    <t xml:space="preserve"> 734494213</t>
  </si>
  <si>
    <t>Ostatné meracie armatúry, návarok s rúrkovým závitom akosť mat. 22 353.0 G 1/2</t>
  </si>
  <si>
    <t xml:space="preserve"> 734109414</t>
  </si>
  <si>
    <t>Montáž armatúry prírubovej s tromi prírubami PN 1, 6 DN 50</t>
  </si>
  <si>
    <t>súb</t>
  </si>
  <si>
    <t xml:space="preserve"> 5518610225</t>
  </si>
  <si>
    <t>Spätná klapka EURA ťažká  3/4"</t>
  </si>
  <si>
    <t xml:space="preserve"> 5518610226</t>
  </si>
  <si>
    <t>Spätná klapka EURA ťažká  1"</t>
  </si>
  <si>
    <t xml:space="preserve"> 5518610228</t>
  </si>
  <si>
    <t>Spätná klapka EURA ťažká  6/4</t>
  </si>
  <si>
    <t xml:space="preserve"> 5518610220</t>
  </si>
  <si>
    <t xml:space="preserve">Spätná klapka EURA ťažká  2" </t>
  </si>
  <si>
    <t xml:space="preserve"> 5518610221</t>
  </si>
  <si>
    <t>Spätná klapka EURA ťažká  21/2</t>
  </si>
  <si>
    <t xml:space="preserve"> 3885000545</t>
  </si>
  <si>
    <t>Zmiešavač 3-cestný závitový, DN25, Kvs=10</t>
  </si>
  <si>
    <t xml:space="preserve"> 38850005461</t>
  </si>
  <si>
    <t>3-cestný prepinací ventil prírubový, DN50, Kvs=60</t>
  </si>
  <si>
    <t xml:space="preserve"> 388500053</t>
  </si>
  <si>
    <t>Servopohon, 3-bodový, 230V/50Hz</t>
  </si>
  <si>
    <t xml:space="preserve"> 3885000530</t>
  </si>
  <si>
    <t>Servopohon, 2-bodový, 230V/50HZ</t>
  </si>
  <si>
    <t xml:space="preserve"> 5517600009</t>
  </si>
  <si>
    <t>Flexi hadica opletenie nerez  6/4 (40x53) 50cm, č. 25124850</t>
  </si>
  <si>
    <t xml:space="preserve"> 5517600023</t>
  </si>
  <si>
    <t>Flexi hadica opletenie nerez  2" (50x65) 50cm, č. 25116050</t>
  </si>
  <si>
    <t xml:space="preserve"> 5518100522</t>
  </si>
  <si>
    <t>Automatický dopúšťací ventil  1/2" s manometrem, rozsah 0,3-4,0 bar</t>
  </si>
  <si>
    <t xml:space="preserve"> 5518400345</t>
  </si>
  <si>
    <t>Filter závitový  6/4"</t>
  </si>
  <si>
    <t xml:space="preserve"> 5518400346</t>
  </si>
  <si>
    <t>Filter závitový  2"</t>
  </si>
  <si>
    <t xml:space="preserve"> 5518400347</t>
  </si>
  <si>
    <t>Filter závitový  2"1/2</t>
  </si>
  <si>
    <t xml:space="preserve"> 5518610224</t>
  </si>
  <si>
    <t>Spätná klapka EURA ťažká  1/2</t>
  </si>
  <si>
    <t xml:space="preserve"> 998734201</t>
  </si>
  <si>
    <t>Presun hmôt pre armatúry v objektoch výšky do 6 m</t>
  </si>
  <si>
    <t xml:space="preserve"> 4223001140</t>
  </si>
  <si>
    <t>Ventil poistný DUCO, 1/2"x3/4", otv. pretlak 3 bar</t>
  </si>
  <si>
    <t xml:space="preserve"> 4223001150</t>
  </si>
  <si>
    <t xml:space="preserve">Ventil poistný DUCO, 3/4"x1", otv. pretlak 3 bar </t>
  </si>
  <si>
    <t xml:space="preserve"> 4223001145</t>
  </si>
  <si>
    <t>Ventil poistný DUCO, 1/2"x3/4", otv. pretlak 6 bar</t>
  </si>
  <si>
    <t>767/A 3</t>
  </si>
  <si>
    <t xml:space="preserve"> 767911130</t>
  </si>
  <si>
    <t>Montáž oplotenia strojového pletiva, s výškou do 1,6 do 2,0 m</t>
  </si>
  <si>
    <t xml:space="preserve"> 767920110</t>
  </si>
  <si>
    <t>Montáž vrát a vrátok k oploteniu osadzovaných na stĺpiky murované alebo betónované s plochou jednotlivo do 2 m2</t>
  </si>
  <si>
    <t xml:space="preserve"> 3133101800</t>
  </si>
  <si>
    <t xml:space="preserve">RETIC pletivo  GALVEX 4-hrúbka pletivo ZN napínacieho drôtu; veľkosť oka/priemer drôtu/výška roly/dĺžka roly  60/2,24/2,00/25 </t>
  </si>
  <si>
    <t xml:space="preserve"> 1333071200</t>
  </si>
  <si>
    <t>Tyče oceľové stredné prierezu L rovnoramenné uholníky oceľ ozn. STN 10 370 50x50x5 mm</t>
  </si>
  <si>
    <t xml:space="preserve"> 1457071500</t>
  </si>
  <si>
    <t>Profil oceľový tenkostenný uzavretý obdĺžnikový zváraný 50x35x3 mm</t>
  </si>
  <si>
    <t xml:space="preserve"> 1339213000</t>
  </si>
  <si>
    <t>Závesný a upevňovací systém UVK, napr. Koňařik, Hilti, Sikla</t>
  </si>
  <si>
    <t xml:space="preserve"> 767995101</t>
  </si>
  <si>
    <t>Montáž ostatných atypických kovových stavebných doplnkových konštrukcií nad 5 kg</t>
  </si>
  <si>
    <t>kg</t>
  </si>
  <si>
    <t xml:space="preserve"> 998767201</t>
  </si>
  <si>
    <t>Presun hmôt pre kovové stavebné doplnkové konštrukcie v objektoch výšky do 6 m</t>
  </si>
  <si>
    <t>783/A 1</t>
  </si>
  <si>
    <t xml:space="preserve"> 783222100</t>
  </si>
  <si>
    <t>Nátery kov.stav.doplnk.konštr. syntetické farby šedej na vzduchu schnúce dvojnásobné</t>
  </si>
  <si>
    <t xml:space="preserve"> 783226100</t>
  </si>
  <si>
    <t>Nátery kov.stav.doplnk.konštr. syntetické farby šedej na vzduchu schnúce základný</t>
  </si>
  <si>
    <t xml:space="preserve"> 783424140</t>
  </si>
  <si>
    <t>Nátery kov.potr.a armatúr syntet. do DN 50 mm farby bielej dvojnás. so základným náterom</t>
  </si>
  <si>
    <t xml:space="preserve"> 783425150</t>
  </si>
  <si>
    <t>Nátery kov.potr.a armatúr syntetické potrubie do DN 100 mm dvojnásobné so základným náterom</t>
  </si>
  <si>
    <t xml:space="preserve"> 783843110</t>
  </si>
  <si>
    <t>Náter betónových povrchov hydroizolačným náterom</t>
  </si>
  <si>
    <t>784/B 1</t>
  </si>
  <si>
    <t xml:space="preserve"> 784401802</t>
  </si>
  <si>
    <t>Odstránenie malieb obrúsením a oprášením v miestnostiach výšky nad 3, 80 m</t>
  </si>
  <si>
    <t>784/C 1</t>
  </si>
  <si>
    <t xml:space="preserve"> 784422914</t>
  </si>
  <si>
    <t>Maľba pôvodne maľovaného povrchu vápenná základná dvojnásobná ručne nanášaná na hrubozrnný podklad v miestnosti výšky do 3,8 m</t>
  </si>
  <si>
    <t xml:space="preserve"> 784424913</t>
  </si>
  <si>
    <t>Maľba pôvodne maľovaného povrchu vápenná tónovaná dvojnásobná ručne nanášaná na hrubozrnný podklad s bielym stropom v miestnosti výšky do 3,8 m</t>
  </si>
  <si>
    <t>923/M23</t>
  </si>
  <si>
    <t xml:space="preserve"> 230120041</t>
  </si>
  <si>
    <t>Čistenie potrubia prefúkavaním alebo preplachovaním DN 32</t>
  </si>
  <si>
    <t xml:space="preserve"> 230120042</t>
  </si>
  <si>
    <t>Čistenie potrubia prefúkavaním alebo preplachovaním DN 40</t>
  </si>
  <si>
    <t xml:space="preserve"> 230120043</t>
  </si>
  <si>
    <t>Čistenie potrubia prefúkavaním alebo preplachovaním DN 50</t>
  </si>
  <si>
    <t xml:space="preserve"> 230120044</t>
  </si>
  <si>
    <t>Čistenie potrubia prefúkavaním alebo preplachovaním DN 65</t>
  </si>
  <si>
    <t>950/C 1</t>
  </si>
  <si>
    <t xml:space="preserve"> 950301001</t>
  </si>
  <si>
    <t>Revízie technického zariadenia - tlakové zariadenie</t>
  </si>
  <si>
    <t xml:space="preserve"> 950301002</t>
  </si>
  <si>
    <t>Úradné skúšky - TZ tlakové zariadenie</t>
  </si>
  <si>
    <t xml:space="preserve">           Celkom bez DPH</t>
  </si>
  <si>
    <t xml:space="preserve">           DPH 20% z </t>
  </si>
  <si>
    <t xml:space="preserve">          Celkom v EUR</t>
  </si>
  <si>
    <t>Stavba: Zmena vykurovania objektov CSS na báze OZE</t>
  </si>
  <si>
    <t>Miesto stavby: Spišský Štvrtok</t>
  </si>
  <si>
    <t>ÚVK - Ústredné vykurovanie</t>
  </si>
  <si>
    <t>ELI a MaR - Elektroinštalácia a meranie a regulácia</t>
  </si>
  <si>
    <t xml:space="preserve">Odberateľ: </t>
  </si>
  <si>
    <t xml:space="preserve">Dodávateľ: </t>
  </si>
  <si>
    <t>Zákazka: Zmena vykurovania objektov CSS na báze OZE</t>
  </si>
  <si>
    <t>Objekt: 01-Smrek, 02-Lipa</t>
  </si>
  <si>
    <t>Objekt: 01-Smrek, 02-Lipa, diel UVK</t>
  </si>
  <si>
    <t>Názov dielu</t>
  </si>
  <si>
    <t>CSS Spišský Štvrtok</t>
  </si>
  <si>
    <t>Zmena vykurovania objektov CSS na báze OZE</t>
  </si>
  <si>
    <t>Elektroinštalácia a MaR</t>
  </si>
  <si>
    <t>SO 02 Objekt Lipa</t>
  </si>
  <si>
    <t>Rozvádzač RH (jestvujúci) - úpravy</t>
  </si>
  <si>
    <t>Odborná prehliadka a skúška nového vývodu</t>
  </si>
  <si>
    <t>Demontáž nepotrebných prvkov, nový krycí plech</t>
  </si>
  <si>
    <t>Drobný montážny materiál</t>
  </si>
  <si>
    <t>Istič trojpolový, 50A/C</t>
  </si>
  <si>
    <t>Rozvádzač RK2</t>
  </si>
  <si>
    <t xml:space="preserve">Rozvádzačová skriňa oceľoplechová 800x1200x300, min.IP55 s výzbrojou;  výrobná dokumentácia rozvádzača </t>
  </si>
  <si>
    <t>kpl</t>
  </si>
  <si>
    <t>Dodávky prístrojov MaR</t>
  </si>
  <si>
    <t>Kontaktný tlakomer, 1xmin,1xmax; 40-400kPa, vr.prísl.</t>
  </si>
  <si>
    <t>Kontaktný tlakomer, 1xmin,1xmax; 25-250kPa, vr.prísl.</t>
  </si>
  <si>
    <t>Montážny elektroinštalačný materiál</t>
  </si>
  <si>
    <t>Kábel silový CYKY-J 5x16</t>
  </si>
  <si>
    <t>Kábel silový CYKY-J 5x10</t>
  </si>
  <si>
    <t>Kábel silový CYKY-J 5x4</t>
  </si>
  <si>
    <t>Kábel silový CYKY-J 5x2,5</t>
  </si>
  <si>
    <t>Kábel silový CYKY-J 3x2,5</t>
  </si>
  <si>
    <t>Kábel silový CYKY-J 3x1,5</t>
  </si>
  <si>
    <t>Kábel silový CYSY 3x1</t>
  </si>
  <si>
    <t>Kábel oznamovací JYTY 2x1</t>
  </si>
  <si>
    <t>Kábel oznamovací JYTY 4x1</t>
  </si>
  <si>
    <t>Vodič ž/z CY25</t>
  </si>
  <si>
    <t>Vodič ž/z CY16</t>
  </si>
  <si>
    <t>Vodič ž/z, CY10</t>
  </si>
  <si>
    <t>Vodič ž/z, CY6</t>
  </si>
  <si>
    <t>Vodič ž/z, CY4</t>
  </si>
  <si>
    <t>Kabelový žľab kovový drôtený , komplet, 62/50</t>
  </si>
  <si>
    <t>Kabelový žľab plastový , komplet, 40/25</t>
  </si>
  <si>
    <t>Kabelový žľab plastový , komplet, 16/16</t>
  </si>
  <si>
    <t>Upevňovací a spojovací materiál</t>
  </si>
  <si>
    <t xml:space="preserve">Uzemnenie rozdelenia siete a pospojovanie, zemnič tyčový </t>
  </si>
  <si>
    <t>Zásuvka domová nástenná, 230V,16A,IP44, 2P+PE</t>
  </si>
  <si>
    <t>Reflektor LED,čierny,230V,20W,IP65</t>
  </si>
  <si>
    <t>Vypínač jednopolový, 230V,6A,IP44, radenie 1</t>
  </si>
  <si>
    <t>Krabica acedur 4, vrát.svoriek</t>
  </si>
  <si>
    <t>Služby</t>
  </si>
  <si>
    <t>Odborná prehliadka a skúška (revízia) VTZ elektro</t>
  </si>
  <si>
    <t>Aplikačný SW,  manuál</t>
  </si>
  <si>
    <t xml:space="preserve">Individuálne skúšky, oživenie zariadení </t>
  </si>
  <si>
    <t>Komplexné funkčné skúšky</t>
  </si>
  <si>
    <t xml:space="preserve">Koordinátor odb.prác - súčinnosť </t>
  </si>
  <si>
    <t>Dopravné a ostatné náklady</t>
  </si>
  <si>
    <t>Spolu bez DPH ( € )</t>
  </si>
  <si>
    <t>SO 01 Objekt Smrek</t>
  </si>
  <si>
    <t>Istič trojpolový, 63A/C</t>
  </si>
  <si>
    <t>Rozvádzač RK1</t>
  </si>
  <si>
    <t>Kontaktný tlakomer, 1xmin,1xmax; 40-400kPa, vr. prísl.</t>
  </si>
  <si>
    <t>Celkom Lipa + Smrek bez DPH (€)</t>
  </si>
  <si>
    <t>Nový vývod pre napojenie RK, 20kW/400V + úpravy rozvádzača Pi = 20 kW /  400V</t>
  </si>
  <si>
    <t>Prepäťová ochrana B+C FLP</t>
  </si>
  <si>
    <t/>
  </si>
  <si>
    <t>Riadiaci systém , min. 2AI,5DI,6DO LOGO + display</t>
  </si>
  <si>
    <t>Odkazovač telefónnych hovorov a SMS správ; vrát.antény,DIN GSM EXEO ,DIN Lite</t>
  </si>
  <si>
    <t>Záložný zdroj napätia UPS-online interactiv; 600W + AKU PG600S-44</t>
  </si>
  <si>
    <t>Regulátor výpadku a sledu počtu fáz, L1-L3 HRN-55</t>
  </si>
  <si>
    <t>Switch 5-port Ethernet; industry prevedenie SDI550 , Westermo</t>
  </si>
  <si>
    <t>Konfigurácia a oživenie kompletného internetového pripojenia pre vzdialený prístup VPN kanál</t>
  </si>
  <si>
    <t>Snímač vonkajšej teploty - 40 - 70 °C;NTC20 AF20-B54</t>
  </si>
  <si>
    <t>Elektrodový snímač hladiny,230V,DIN HRH-5/UNI</t>
  </si>
  <si>
    <t>Elektróda ponorná, plastový kryt SHR-2</t>
  </si>
  <si>
    <t>Týždenný programovateľný regulátor, 6 zmien, 6 teplôt CMT907A1074</t>
  </si>
  <si>
    <t>Kábel DEVI samoregulačný Pipeguard 10</t>
  </si>
  <si>
    <t>Kábel oznamovací FTP 4x2x0,5 Ethernet</t>
  </si>
  <si>
    <t>Inštalačná trubka plastová pevná, priemer 40,vr. prísl. VRM40</t>
  </si>
  <si>
    <t>Inštalačná trubka plastová pevná, priemer 25,vr. prísl. VRM25</t>
  </si>
  <si>
    <t>Inštalačná trubka plastová pevná, priemer 20,vr. prísl. VRM20</t>
  </si>
  <si>
    <t>Inštalačná trubka plastová ohybná, priemer 16,vr. prísl. FXP16</t>
  </si>
  <si>
    <t>Hlavná  uzemňovacia prípojnica,Cu,7x25mm OBO1809</t>
  </si>
  <si>
    <t>Zásuvková skriňa, istenie+prúd.ochrana; 2x230V+2x400V/16A ROS-I 1601A</t>
  </si>
  <si>
    <t>Svietidlo LED lineárne,120cm; 40W, IP65 TL3902A</t>
  </si>
  <si>
    <t>Svietidlo núdzové s akumulátorom, 230V,100lm,IP65 SL20 SafeLite</t>
  </si>
  <si>
    <t>Nový vývod pre napojenie RK, 10kW/400V + úpravy rozvádzača Pi = 10 kW /  400V</t>
  </si>
  <si>
    <t>h</t>
  </si>
  <si>
    <t>Výkaz - Výmer</t>
  </si>
  <si>
    <t xml:space="preserve">Tepelné čerpadlo vzduch/voda, tepelný výkon min. 37kW pri A7/W35, 400V, max.62°C, 3bar, vrátane regulácie, obehového čerpadla </t>
  </si>
  <si>
    <t>Tepelné čerpadlo vzduch/voda, tepelný výkon min. 73kW pri A7/W35, 400V, max.62°C, 3bar, vrátane regulácie, obehového čerpadla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</si>
</sst>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b/>
      <sz val="8"/>
      <color rgb="FFFF000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12"/>
      <color rgb="FFFF000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/>
    <xf numFmtId="0" fontId="1" fillId="0" borderId="3" xfId="0" applyFont="1" applyFill="1" applyBorder="1"/>
    <xf numFmtId="0" fontId="3" fillId="0" borderId="3" xfId="0" applyFont="1" applyFill="1" applyBorder="1"/>
    <xf numFmtId="0" fontId="1" fillId="0" borderId="4" xfId="0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164" fontId="1" fillId="0" borderId="0" xfId="0" applyNumberFormat="1" applyFont="1"/>
    <xf numFmtId="0" fontId="5" fillId="0" borderId="9" xfId="0" applyFont="1" applyBorder="1"/>
    <xf numFmtId="164" fontId="5" fillId="0" borderId="9" xfId="0" applyNumberFormat="1" applyFont="1" applyBorder="1"/>
    <xf numFmtId="0" fontId="6" fillId="0" borderId="0" xfId="0" applyFont="1"/>
    <xf numFmtId="0" fontId="4" fillId="0" borderId="9" xfId="0" applyFont="1" applyBorder="1"/>
    <xf numFmtId="0" fontId="5" fillId="0" borderId="0" xfId="0" applyFont="1"/>
    <xf numFmtId="164" fontId="5" fillId="0" borderId="0" xfId="0" applyNumberFormat="1" applyFont="1"/>
    <xf numFmtId="164" fontId="4" fillId="0" borderId="0" xfId="0" applyNumberFormat="1" applyFont="1"/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" xfId="0" applyFont="1" applyFill="1" applyBorder="1" applyAlignment="1">
      <alignment horizontal="center"/>
    </xf>
    <xf numFmtId="49" fontId="5" fillId="0" borderId="9" xfId="0" applyNumberFormat="1" applyFont="1" applyBorder="1"/>
    <xf numFmtId="166" fontId="5" fillId="0" borderId="9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wrapText="1"/>
    </xf>
    <xf numFmtId="166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166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165" fontId="7" fillId="0" borderId="0" xfId="0" applyNumberFormat="1" applyFont="1" applyAlignment="1">
      <alignment wrapText="1"/>
    </xf>
    <xf numFmtId="0" fontId="9" fillId="0" borderId="9" xfId="0" applyFont="1" applyBorder="1"/>
    <xf numFmtId="164" fontId="9" fillId="0" borderId="9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4" xfId="0" applyFont="1" applyFill="1" applyBorder="1"/>
    <xf numFmtId="164" fontId="4" fillId="0" borderId="4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11" fillId="0" borderId="0" xfId="1" applyFont="1" applyAlignment="1">
      <alignment horizontal="center" vertical="top"/>
    </xf>
    <xf numFmtId="0" fontId="12" fillId="0" borderId="0" xfId="1" applyFont="1" applyAlignment="1">
      <alignment vertical="top" wrapText="1"/>
    </xf>
    <xf numFmtId="0" fontId="11" fillId="0" borderId="0" xfId="1" applyFont="1" applyAlignment="1">
      <alignment vertical="top"/>
    </xf>
    <xf numFmtId="2" fontId="11" fillId="0" borderId="0" xfId="1" applyNumberFormat="1" applyFont="1" applyAlignment="1">
      <alignment vertical="top"/>
    </xf>
    <xf numFmtId="0" fontId="11" fillId="0" borderId="0" xfId="1" applyFont="1" applyAlignment="1">
      <alignment vertical="top" wrapText="1"/>
    </xf>
    <xf numFmtId="0" fontId="13" fillId="0" borderId="0" xfId="1" applyFont="1" applyAlignment="1">
      <alignment horizontal="center" vertical="top"/>
    </xf>
    <xf numFmtId="2" fontId="13" fillId="0" borderId="0" xfId="1" applyNumberFormat="1" applyFont="1" applyAlignment="1">
      <alignment vertical="top"/>
    </xf>
    <xf numFmtId="0" fontId="13" fillId="0" borderId="0" xfId="1" applyFont="1" applyAlignment="1">
      <alignment vertical="top"/>
    </xf>
    <xf numFmtId="0" fontId="16" fillId="0" borderId="0" xfId="1" applyFont="1" applyAlignment="1">
      <alignment vertical="top" wrapText="1"/>
    </xf>
    <xf numFmtId="0" fontId="17" fillId="0" borderId="0" xfId="1" applyFont="1" applyAlignment="1">
      <alignment vertical="top" wrapText="1"/>
    </xf>
    <xf numFmtId="0" fontId="18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4" fontId="11" fillId="0" borderId="0" xfId="1" applyNumberFormat="1" applyFont="1" applyAlignment="1">
      <alignment vertical="top"/>
    </xf>
    <xf numFmtId="0" fontId="19" fillId="0" borderId="0" xfId="1" applyFont="1" applyAlignment="1">
      <alignment horizontal="left" vertical="top"/>
    </xf>
    <xf numFmtId="0" fontId="19" fillId="0" borderId="0" xfId="1" applyFont="1" applyAlignment="1">
      <alignment vertical="top"/>
    </xf>
    <xf numFmtId="4" fontId="19" fillId="0" borderId="0" xfId="1" applyNumberFormat="1" applyFont="1" applyAlignment="1">
      <alignment vertical="top"/>
    </xf>
    <xf numFmtId="49" fontId="19" fillId="0" borderId="0" xfId="2" applyNumberFormat="1" applyFont="1" applyAlignment="1" applyProtection="1">
      <alignment horizontal="left" vertical="center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left" vertical="center"/>
    </xf>
    <xf numFmtId="2" fontId="11" fillId="0" borderId="0" xfId="1" applyNumberFormat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4" fontId="19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4" fontId="11" fillId="0" borderId="0" xfId="1" applyNumberFormat="1" applyFont="1" applyAlignment="1">
      <alignment vertical="center"/>
    </xf>
    <xf numFmtId="1" fontId="11" fillId="0" borderId="0" xfId="1" applyNumberFormat="1" applyFont="1" applyAlignment="1">
      <alignment vertical="top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/>
    </xf>
    <xf numFmtId="9" fontId="11" fillId="0" borderId="0" xfId="1" applyNumberFormat="1" applyFont="1" applyAlignment="1">
      <alignment vertical="center"/>
    </xf>
    <xf numFmtId="2" fontId="12" fillId="0" borderId="0" xfId="1" applyNumberFormat="1" applyFont="1" applyAlignment="1">
      <alignment vertical="top"/>
    </xf>
    <xf numFmtId="0" fontId="12" fillId="0" borderId="0" xfId="1" applyFont="1" applyAlignment="1">
      <alignment vertical="top"/>
    </xf>
    <xf numFmtId="4" fontId="12" fillId="0" borderId="0" xfId="1" applyNumberFormat="1" applyFont="1" applyAlignment="1">
      <alignment vertical="top"/>
    </xf>
    <xf numFmtId="0" fontId="15" fillId="0" borderId="0" xfId="1" applyFont="1" applyAlignment="1">
      <alignment horizontal="center" vertical="top"/>
    </xf>
    <xf numFmtId="0" fontId="15" fillId="0" borderId="0" xfId="1" applyFont="1" applyAlignment="1">
      <alignment vertical="top" wrapText="1"/>
    </xf>
    <xf numFmtId="0" fontId="15" fillId="0" borderId="0" xfId="1" applyFont="1" applyAlignment="1">
      <alignment vertical="top"/>
    </xf>
    <xf numFmtId="2" fontId="15" fillId="0" borderId="0" xfId="1" applyNumberFormat="1" applyFont="1" applyAlignment="1">
      <alignment vertical="top"/>
    </xf>
    <xf numFmtId="4" fontId="15" fillId="0" borderId="0" xfId="1" applyNumberFormat="1" applyFont="1" applyAlignment="1">
      <alignment vertical="top"/>
    </xf>
    <xf numFmtId="0" fontId="21" fillId="0" borderId="0" xfId="1" applyFont="1" applyAlignment="1">
      <alignment horizontal="center" vertical="top"/>
    </xf>
    <xf numFmtId="0" fontId="21" fillId="0" borderId="0" xfId="1" applyFont="1" applyAlignment="1">
      <alignment vertical="top" wrapText="1"/>
    </xf>
    <xf numFmtId="0" fontId="21" fillId="0" borderId="0" xfId="1" applyFont="1" applyAlignment="1">
      <alignment vertical="top"/>
    </xf>
    <xf numFmtId="2" fontId="21" fillId="0" borderId="0" xfId="1" applyNumberFormat="1" applyFont="1" applyAlignment="1">
      <alignment vertical="top"/>
    </xf>
    <xf numFmtId="0" fontId="22" fillId="0" borderId="0" xfId="1" applyFont="1" applyAlignment="1">
      <alignment horizontal="center" vertical="top"/>
    </xf>
    <xf numFmtId="0" fontId="22" fillId="0" borderId="0" xfId="1" applyFont="1" applyAlignment="1">
      <alignment vertical="top" wrapText="1"/>
    </xf>
    <xf numFmtId="0" fontId="22" fillId="0" borderId="0" xfId="1" applyFont="1" applyAlignment="1">
      <alignment vertical="top"/>
    </xf>
    <xf numFmtId="2" fontId="22" fillId="0" borderId="0" xfId="1" applyNumberFormat="1" applyFont="1" applyAlignment="1">
      <alignment vertical="top"/>
    </xf>
    <xf numFmtId="0" fontId="5" fillId="0" borderId="9" xfId="0" applyFont="1" applyFill="1" applyBorder="1"/>
    <xf numFmtId="0" fontId="5" fillId="0" borderId="0" xfId="0" applyFont="1" applyFill="1"/>
    <xf numFmtId="0" fontId="7" fillId="0" borderId="0" xfId="0" applyFont="1" applyFill="1" applyAlignment="1">
      <alignment wrapText="1"/>
    </xf>
    <xf numFmtId="0" fontId="1" fillId="0" borderId="0" xfId="0" applyFont="1" applyFill="1"/>
    <xf numFmtId="0" fontId="8" fillId="0" borderId="0" xfId="0" applyFont="1" applyFill="1" applyAlignment="1">
      <alignment wrapText="1"/>
    </xf>
    <xf numFmtId="0" fontId="14" fillId="0" borderId="0" xfId="1" applyFont="1" applyAlignment="1">
      <alignment vertical="top" wrapText="1"/>
    </xf>
    <xf numFmtId="0" fontId="15" fillId="0" borderId="0" xfId="0" applyFont="1" applyAlignment="1">
      <alignment vertical="top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</cellXfs>
  <cellStyles count="3">
    <cellStyle name="Hypertextové prepojenie" xfId="2" builtinId="8"/>
    <cellStyle name="Normálna" xfId="0" builtinId="0"/>
    <cellStyle name="normální_SušičkaZrna - NEREZ - ponuka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5"/>
  <sheetViews>
    <sheetView workbookViewId="0">
      <selection activeCell="C16" sqref="C16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9"/>
      <c r="G1" s="9"/>
    </row>
    <row r="2" spans="1:26" x14ac:dyDescent="0.25">
      <c r="A2" s="52" t="s">
        <v>438</v>
      </c>
      <c r="B2" s="3"/>
      <c r="C2" s="3"/>
      <c r="D2" s="3"/>
      <c r="E2" s="8"/>
      <c r="F2" s="49"/>
      <c r="G2" s="49"/>
    </row>
    <row r="3" spans="1:26" x14ac:dyDescent="0.25">
      <c r="A3" s="106" t="s">
        <v>351</v>
      </c>
      <c r="B3" s="106"/>
      <c r="C3" s="106"/>
      <c r="D3" s="106"/>
      <c r="E3" s="107"/>
      <c r="F3" s="50"/>
      <c r="G3" s="50"/>
    </row>
    <row r="4" spans="1:26" x14ac:dyDescent="0.25">
      <c r="A4" s="106"/>
      <c r="B4" s="106"/>
      <c r="C4" s="106"/>
      <c r="D4" s="106"/>
      <c r="E4" s="107"/>
      <c r="F4" s="51"/>
      <c r="G4" s="51"/>
    </row>
    <row r="5" spans="1:26" ht="15" customHeight="1" x14ac:dyDescent="0.25">
      <c r="A5" s="4" t="s">
        <v>352</v>
      </c>
      <c r="B5" s="3"/>
      <c r="C5" s="3"/>
      <c r="D5" s="3"/>
      <c r="E5" s="3"/>
      <c r="F5" s="11"/>
      <c r="G5" s="11"/>
    </row>
    <row r="6" spans="1:26" ht="15" customHeight="1" x14ac:dyDescent="0.25">
      <c r="A6" s="4" t="s">
        <v>358</v>
      </c>
      <c r="B6" s="3"/>
      <c r="C6" s="3"/>
      <c r="D6" s="3"/>
      <c r="E6" s="3"/>
      <c r="F6" s="11"/>
      <c r="G6" s="11"/>
    </row>
    <row r="7" spans="1:26" ht="15" customHeight="1" x14ac:dyDescent="0.25">
      <c r="A7" s="4"/>
      <c r="B7" s="3"/>
      <c r="C7" s="3"/>
      <c r="D7" s="3"/>
      <c r="E7" s="3"/>
      <c r="F7" s="3"/>
      <c r="G7" s="3"/>
    </row>
    <row r="8" spans="1:26" x14ac:dyDescent="0.25">
      <c r="A8" s="5" t="s">
        <v>360</v>
      </c>
      <c r="B8" s="5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</row>
    <row r="9" spans="1:26" x14ac:dyDescent="0.25">
      <c r="A9" s="12" t="s">
        <v>353</v>
      </c>
      <c r="B9" s="13">
        <f>UVK!I207-Rekapitulácia!D9</f>
        <v>0</v>
      </c>
      <c r="C9" s="13"/>
      <c r="D9" s="13"/>
      <c r="E9" s="13"/>
      <c r="F9" s="13"/>
      <c r="G9" s="13">
        <f>B9+C9+D9+E9+F9</f>
        <v>0</v>
      </c>
      <c r="K9" t="e">
        <f>UVK!#REF!</f>
        <v>#REF!</v>
      </c>
      <c r="Q9">
        <v>30.126000000000001</v>
      </c>
    </row>
    <row r="10" spans="1:26" x14ac:dyDescent="0.25">
      <c r="A10" s="12" t="s">
        <v>354</v>
      </c>
      <c r="B10" s="13">
        <f>ELI!F147</f>
        <v>0</v>
      </c>
      <c r="C10" s="13"/>
      <c r="D10" s="13"/>
      <c r="E10" s="13"/>
      <c r="F10" s="13"/>
      <c r="G10" s="13">
        <f>B10+C10+D10+E10+F10</f>
        <v>0</v>
      </c>
      <c r="K10" t="e">
        <f>UVK!#REF!</f>
        <v>#REF!</v>
      </c>
      <c r="Q10">
        <v>30.126000000000001</v>
      </c>
    </row>
    <row r="11" spans="1:26" x14ac:dyDescent="0.25">
      <c r="A11" s="47" t="s">
        <v>348</v>
      </c>
      <c r="B11" s="48">
        <f>SUM(B9:B10)</f>
        <v>0</v>
      </c>
      <c r="C11" s="48">
        <f>SUM(C9:C9)</f>
        <v>0</v>
      </c>
      <c r="D11" s="48">
        <f>SUM(D9:D9)</f>
        <v>0</v>
      </c>
      <c r="E11" s="48">
        <f>SUM(E9:E9)</f>
        <v>0</v>
      </c>
      <c r="F11" s="48">
        <f>SUM(F9:F9)</f>
        <v>0</v>
      </c>
      <c r="G11" s="48">
        <f>SUM(G9:G10)-SUM(Z9:Z10)</f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x14ac:dyDescent="0.25">
      <c r="A12" s="45" t="s">
        <v>349</v>
      </c>
      <c r="B12" s="46">
        <f>B11</f>
        <v>0</v>
      </c>
      <c r="C12" s="46"/>
      <c r="D12" s="46"/>
      <c r="E12" s="46"/>
      <c r="F12" s="46"/>
      <c r="G12" s="46">
        <f>ROUND(((ROUND(B12,2)*20)/100),2)*1</f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x14ac:dyDescent="0.25">
      <c r="A13" s="4" t="s">
        <v>350</v>
      </c>
      <c r="B13" s="43"/>
      <c r="C13" s="43"/>
      <c r="D13" s="43"/>
      <c r="E13" s="43"/>
      <c r="F13" s="43"/>
      <c r="G13" s="43">
        <f>SUM(G11:G12)</f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x14ac:dyDescent="0.25">
      <c r="A14" s="6"/>
      <c r="B14" s="44"/>
      <c r="C14" s="44"/>
      <c r="D14" s="44"/>
      <c r="E14" s="44"/>
      <c r="F14" s="44"/>
      <c r="G14" s="44"/>
    </row>
    <row r="15" spans="1:26" x14ac:dyDescent="0.25">
      <c r="A15" s="6"/>
      <c r="B15" s="44"/>
      <c r="C15" s="44"/>
      <c r="D15" s="44"/>
      <c r="E15" s="44"/>
      <c r="F15" s="44"/>
      <c r="G15" s="44"/>
    </row>
    <row r="16" spans="1:26" x14ac:dyDescent="0.25">
      <c r="A16" s="6"/>
      <c r="B16" s="44"/>
      <c r="C16" s="44"/>
      <c r="D16" s="44"/>
      <c r="E16" s="44"/>
      <c r="F16" s="44"/>
      <c r="G16" s="44"/>
    </row>
    <row r="17" spans="1:7" x14ac:dyDescent="0.25">
      <c r="A17" s="6"/>
      <c r="B17" s="44"/>
      <c r="C17" s="44"/>
      <c r="D17" s="44"/>
      <c r="E17" s="44"/>
      <c r="F17" s="44"/>
      <c r="G17" s="44"/>
    </row>
    <row r="18" spans="1:7" x14ac:dyDescent="0.25">
      <c r="A18" s="6"/>
      <c r="B18" s="44"/>
      <c r="C18" s="44"/>
      <c r="D18" s="44"/>
      <c r="E18" s="44"/>
      <c r="F18" s="44"/>
      <c r="G18" s="44"/>
    </row>
    <row r="19" spans="1:7" x14ac:dyDescent="0.25">
      <c r="A19" s="6"/>
      <c r="B19" s="44"/>
      <c r="C19" s="44"/>
      <c r="D19" s="44"/>
      <c r="E19" s="44"/>
      <c r="F19" s="44"/>
      <c r="G19" s="44"/>
    </row>
    <row r="20" spans="1:7" x14ac:dyDescent="0.25">
      <c r="A20" s="6"/>
      <c r="B20" s="44"/>
      <c r="C20" s="44"/>
      <c r="D20" s="44"/>
      <c r="E20" s="44"/>
      <c r="F20" s="44"/>
      <c r="G20" s="44"/>
    </row>
    <row r="21" spans="1:7" x14ac:dyDescent="0.25">
      <c r="A21" s="6"/>
      <c r="B21" s="44"/>
      <c r="C21" s="44"/>
      <c r="D21" s="44"/>
      <c r="E21" s="44"/>
      <c r="F21" s="44"/>
      <c r="G21" s="44"/>
    </row>
    <row r="22" spans="1:7" x14ac:dyDescent="0.25">
      <c r="A22" s="6"/>
      <c r="B22" s="44"/>
      <c r="C22" s="44"/>
      <c r="D22" s="44"/>
      <c r="E22" s="44"/>
      <c r="F22" s="44"/>
      <c r="G22" s="44"/>
    </row>
    <row r="23" spans="1:7" x14ac:dyDescent="0.25">
      <c r="A23" s="6"/>
      <c r="B23" s="44"/>
      <c r="C23" s="44"/>
      <c r="D23" s="44"/>
      <c r="E23" s="44"/>
      <c r="F23" s="44"/>
      <c r="G23" s="44"/>
    </row>
    <row r="24" spans="1:7" x14ac:dyDescent="0.25">
      <c r="A24" s="6"/>
      <c r="B24" s="44"/>
      <c r="C24" s="44"/>
      <c r="D24" s="44"/>
      <c r="E24" s="44"/>
      <c r="F24" s="44"/>
      <c r="G24" s="44"/>
    </row>
    <row r="25" spans="1:7" x14ac:dyDescent="0.25">
      <c r="A25" s="6"/>
      <c r="B25" s="44"/>
      <c r="C25" s="44"/>
      <c r="D25" s="44"/>
      <c r="E25" s="44"/>
      <c r="F25" s="44"/>
      <c r="G25" s="44"/>
    </row>
    <row r="26" spans="1:7" x14ac:dyDescent="0.25">
      <c r="A26" s="6"/>
      <c r="B26" s="44"/>
      <c r="C26" s="44"/>
      <c r="D26" s="44"/>
      <c r="E26" s="44"/>
      <c r="F26" s="44"/>
      <c r="G26" s="44"/>
    </row>
    <row r="27" spans="1:7" x14ac:dyDescent="0.25">
      <c r="A27" s="6"/>
      <c r="B27" s="44"/>
      <c r="C27" s="44"/>
      <c r="D27" s="44"/>
      <c r="E27" s="44"/>
      <c r="F27" s="44"/>
      <c r="G27" s="44"/>
    </row>
    <row r="28" spans="1:7" x14ac:dyDescent="0.25">
      <c r="A28" s="6"/>
      <c r="B28" s="44"/>
      <c r="C28" s="44"/>
      <c r="D28" s="44"/>
      <c r="E28" s="44"/>
      <c r="F28" s="44"/>
      <c r="G28" s="44"/>
    </row>
    <row r="29" spans="1:7" x14ac:dyDescent="0.25">
      <c r="A29" s="6"/>
      <c r="B29" s="44"/>
      <c r="C29" s="44"/>
      <c r="D29" s="44"/>
      <c r="E29" s="44"/>
      <c r="F29" s="44"/>
      <c r="G29" s="44"/>
    </row>
    <row r="30" spans="1:7" x14ac:dyDescent="0.25">
      <c r="A30" s="6"/>
      <c r="B30" s="44"/>
      <c r="C30" s="44"/>
      <c r="D30" s="44"/>
      <c r="E30" s="44"/>
      <c r="F30" s="44"/>
      <c r="G30" s="44"/>
    </row>
    <row r="31" spans="1:7" x14ac:dyDescent="0.25">
      <c r="A31" s="6"/>
      <c r="B31" s="44"/>
      <c r="C31" s="44"/>
      <c r="D31" s="44"/>
      <c r="E31" s="44"/>
      <c r="F31" s="44"/>
      <c r="G31" s="44"/>
    </row>
    <row r="32" spans="1:7" x14ac:dyDescent="0.25">
      <c r="A32" s="6"/>
      <c r="B32" s="44"/>
      <c r="C32" s="44"/>
      <c r="D32" s="44"/>
      <c r="E32" s="44"/>
      <c r="F32" s="44"/>
      <c r="G32" s="44"/>
    </row>
    <row r="33" spans="1:7" x14ac:dyDescent="0.25">
      <c r="A33" s="6"/>
      <c r="B33" s="44"/>
      <c r="C33" s="44"/>
      <c r="D33" s="44"/>
      <c r="E33" s="44"/>
      <c r="F33" s="44"/>
      <c r="G33" s="44"/>
    </row>
    <row r="34" spans="1:7" x14ac:dyDescent="0.25">
      <c r="A34" s="6"/>
      <c r="B34" s="44"/>
      <c r="C34" s="44"/>
      <c r="D34" s="44"/>
      <c r="E34" s="44"/>
      <c r="F34" s="44"/>
      <c r="G34" s="44"/>
    </row>
    <row r="35" spans="1:7" x14ac:dyDescent="0.25">
      <c r="A35" s="6"/>
      <c r="B35" s="44"/>
      <c r="C35" s="44"/>
      <c r="D35" s="44"/>
      <c r="E35" s="44"/>
      <c r="F35" s="44"/>
      <c r="G35" s="44"/>
    </row>
    <row r="36" spans="1:7" x14ac:dyDescent="0.25">
      <c r="A36" s="1"/>
      <c r="B36" s="14"/>
      <c r="C36" s="14"/>
      <c r="D36" s="14"/>
      <c r="E36" s="14"/>
      <c r="F36" s="14"/>
      <c r="G36" s="14"/>
    </row>
    <row r="37" spans="1:7" x14ac:dyDescent="0.25">
      <c r="A37" s="1"/>
      <c r="B37" s="14"/>
      <c r="C37" s="14"/>
      <c r="D37" s="14"/>
      <c r="E37" s="14"/>
      <c r="F37" s="14"/>
      <c r="G37" s="14"/>
    </row>
    <row r="38" spans="1:7" x14ac:dyDescent="0.25">
      <c r="A38" s="1"/>
      <c r="B38" s="14"/>
      <c r="C38" s="14"/>
      <c r="D38" s="14"/>
      <c r="E38" s="14"/>
      <c r="F38" s="14"/>
      <c r="G38" s="14"/>
    </row>
    <row r="39" spans="1:7" x14ac:dyDescent="0.25">
      <c r="A39" s="1"/>
      <c r="B39" s="14"/>
      <c r="C39" s="14"/>
      <c r="D39" s="14"/>
      <c r="E39" s="14"/>
      <c r="F39" s="14"/>
      <c r="G39" s="14"/>
    </row>
    <row r="40" spans="1:7" x14ac:dyDescent="0.25">
      <c r="A40" s="1"/>
      <c r="B40" s="14"/>
      <c r="C40" s="14"/>
      <c r="D40" s="14"/>
      <c r="E40" s="14"/>
      <c r="F40" s="14"/>
      <c r="G40" s="14"/>
    </row>
    <row r="41" spans="1:7" x14ac:dyDescent="0.25">
      <c r="A41" s="1"/>
      <c r="B41" s="14"/>
      <c r="C41" s="14"/>
      <c r="D41" s="14"/>
      <c r="E41" s="14"/>
      <c r="F41" s="14"/>
      <c r="G41" s="14"/>
    </row>
    <row r="42" spans="1:7" x14ac:dyDescent="0.25">
      <c r="A42" s="1"/>
      <c r="B42" s="14"/>
      <c r="C42" s="14"/>
      <c r="D42" s="14"/>
      <c r="E42" s="14"/>
      <c r="F42" s="14"/>
      <c r="G42" s="14"/>
    </row>
    <row r="43" spans="1:7" x14ac:dyDescent="0.25">
      <c r="A43" s="1"/>
      <c r="B43" s="14"/>
      <c r="C43" s="14"/>
      <c r="D43" s="14"/>
      <c r="E43" s="14"/>
      <c r="F43" s="14"/>
      <c r="G43" s="14"/>
    </row>
    <row r="44" spans="1:7" x14ac:dyDescent="0.25">
      <c r="A44" s="1"/>
      <c r="B44" s="14"/>
      <c r="C44" s="14"/>
      <c r="D44" s="14"/>
      <c r="E44" s="14"/>
      <c r="F44" s="14"/>
      <c r="G44" s="14"/>
    </row>
    <row r="45" spans="1:7" x14ac:dyDescent="0.25">
      <c r="A45" s="1"/>
      <c r="B45" s="14"/>
      <c r="C45" s="14"/>
      <c r="D45" s="14"/>
      <c r="E45" s="14"/>
      <c r="F45" s="14"/>
      <c r="G45" s="14"/>
    </row>
    <row r="46" spans="1:7" x14ac:dyDescent="0.25">
      <c r="A46" s="1"/>
      <c r="B46" s="14"/>
      <c r="C46" s="14"/>
      <c r="D46" s="14"/>
      <c r="E46" s="14"/>
      <c r="F46" s="14"/>
      <c r="G46" s="14"/>
    </row>
    <row r="47" spans="1:7" x14ac:dyDescent="0.25">
      <c r="A47" s="1"/>
      <c r="B47" s="14"/>
      <c r="C47" s="14"/>
      <c r="D47" s="14"/>
      <c r="E47" s="14"/>
      <c r="F47" s="14"/>
      <c r="G47" s="14"/>
    </row>
    <row r="48" spans="1:7" x14ac:dyDescent="0.25">
      <c r="A48" s="1"/>
      <c r="B48" s="14"/>
      <c r="C48" s="14"/>
      <c r="D48" s="14"/>
      <c r="E48" s="14"/>
      <c r="F48" s="14"/>
      <c r="G48" s="14"/>
    </row>
    <row r="49" spans="1:7" x14ac:dyDescent="0.25">
      <c r="A49" s="1"/>
      <c r="B49" s="14"/>
      <c r="C49" s="14"/>
      <c r="D49" s="14"/>
      <c r="E49" s="14"/>
      <c r="F49" s="14"/>
      <c r="G49" s="14"/>
    </row>
    <row r="50" spans="1:7" x14ac:dyDescent="0.25">
      <c r="A50" s="1"/>
      <c r="B50" s="14"/>
      <c r="C50" s="14"/>
      <c r="D50" s="14"/>
      <c r="E50" s="14"/>
      <c r="F50" s="14"/>
      <c r="G50" s="14"/>
    </row>
    <row r="51" spans="1:7" x14ac:dyDescent="0.25">
      <c r="A51" s="1"/>
      <c r="B51" s="14"/>
      <c r="C51" s="14"/>
      <c r="D51" s="14"/>
      <c r="E51" s="14"/>
      <c r="F51" s="14"/>
      <c r="G51" s="14"/>
    </row>
    <row r="52" spans="1:7" x14ac:dyDescent="0.25">
      <c r="A52" s="1"/>
      <c r="B52" s="14"/>
      <c r="C52" s="14"/>
      <c r="D52" s="14"/>
      <c r="E52" s="14"/>
      <c r="F52" s="14"/>
      <c r="G52" s="14"/>
    </row>
    <row r="53" spans="1:7" x14ac:dyDescent="0.25">
      <c r="B53" s="42"/>
      <c r="C53" s="42"/>
      <c r="D53" s="42"/>
      <c r="E53" s="42"/>
      <c r="F53" s="42"/>
      <c r="G53" s="42"/>
    </row>
    <row r="54" spans="1:7" x14ac:dyDescent="0.25">
      <c r="B54" s="42"/>
      <c r="C54" s="42"/>
      <c r="D54" s="42"/>
      <c r="E54" s="42"/>
      <c r="F54" s="42"/>
      <c r="G54" s="42"/>
    </row>
    <row r="55" spans="1:7" x14ac:dyDescent="0.25">
      <c r="B55" s="42"/>
      <c r="C55" s="42"/>
      <c r="D55" s="42"/>
      <c r="E55" s="42"/>
      <c r="F55" s="42"/>
      <c r="G55" s="42"/>
    </row>
    <row r="56" spans="1:7" x14ac:dyDescent="0.25">
      <c r="B56" s="42"/>
      <c r="C56" s="42"/>
      <c r="D56" s="42"/>
      <c r="E56" s="42"/>
      <c r="F56" s="42"/>
      <c r="G56" s="42"/>
    </row>
    <row r="57" spans="1:7" x14ac:dyDescent="0.25">
      <c r="B57" s="42"/>
      <c r="C57" s="42"/>
      <c r="D57" s="42"/>
      <c r="E57" s="42"/>
      <c r="F57" s="42"/>
      <c r="G57" s="42"/>
    </row>
    <row r="58" spans="1:7" x14ac:dyDescent="0.25">
      <c r="B58" s="42"/>
      <c r="C58" s="42"/>
      <c r="D58" s="42"/>
      <c r="E58" s="42"/>
      <c r="F58" s="42"/>
      <c r="G58" s="42"/>
    </row>
    <row r="59" spans="1:7" x14ac:dyDescent="0.25">
      <c r="B59" s="42"/>
      <c r="C59" s="42"/>
      <c r="D59" s="42"/>
      <c r="E59" s="42"/>
      <c r="F59" s="42"/>
      <c r="G59" s="42"/>
    </row>
    <row r="60" spans="1:7" x14ac:dyDescent="0.25">
      <c r="B60" s="42"/>
      <c r="C60" s="42"/>
      <c r="D60" s="42"/>
      <c r="E60" s="42"/>
      <c r="F60" s="42"/>
      <c r="G60" s="42"/>
    </row>
    <row r="61" spans="1:7" x14ac:dyDescent="0.25">
      <c r="B61" s="42"/>
      <c r="C61" s="42"/>
      <c r="D61" s="42"/>
      <c r="E61" s="42"/>
      <c r="F61" s="42"/>
      <c r="G61" s="42"/>
    </row>
    <row r="62" spans="1:7" x14ac:dyDescent="0.25">
      <c r="B62" s="42"/>
      <c r="C62" s="42"/>
      <c r="D62" s="42"/>
      <c r="E62" s="42"/>
      <c r="F62" s="42"/>
      <c r="G62" s="42"/>
    </row>
    <row r="63" spans="1:7" x14ac:dyDescent="0.25">
      <c r="B63" s="42"/>
      <c r="C63" s="42"/>
      <c r="D63" s="42"/>
      <c r="E63" s="42"/>
      <c r="F63" s="42"/>
      <c r="G63" s="42"/>
    </row>
    <row r="64" spans="1:7" x14ac:dyDescent="0.25">
      <c r="B64" s="42"/>
      <c r="C64" s="42"/>
      <c r="D64" s="42"/>
      <c r="E64" s="42"/>
      <c r="F64" s="42"/>
      <c r="G64" s="42"/>
    </row>
    <row r="65" spans="2:7" x14ac:dyDescent="0.25">
      <c r="B65" s="42"/>
      <c r="C65" s="42"/>
      <c r="D65" s="42"/>
      <c r="E65" s="42"/>
      <c r="F65" s="42"/>
      <c r="G65" s="42"/>
    </row>
    <row r="66" spans="2:7" x14ac:dyDescent="0.25">
      <c r="B66" s="42"/>
      <c r="C66" s="42"/>
      <c r="D66" s="42"/>
      <c r="E66" s="42"/>
      <c r="F66" s="42"/>
      <c r="G66" s="42"/>
    </row>
    <row r="67" spans="2:7" x14ac:dyDescent="0.25">
      <c r="B67" s="42"/>
      <c r="C67" s="42"/>
      <c r="D67" s="42"/>
      <c r="E67" s="42"/>
      <c r="F67" s="42"/>
      <c r="G67" s="42"/>
    </row>
    <row r="68" spans="2:7" x14ac:dyDescent="0.25">
      <c r="B68" s="42"/>
      <c r="C68" s="42"/>
      <c r="D68" s="42"/>
      <c r="E68" s="42"/>
      <c r="F68" s="42"/>
      <c r="G68" s="42"/>
    </row>
    <row r="69" spans="2:7" x14ac:dyDescent="0.25">
      <c r="B69" s="42"/>
      <c r="C69" s="42"/>
      <c r="D69" s="42"/>
      <c r="E69" s="42"/>
      <c r="F69" s="42"/>
      <c r="G69" s="42"/>
    </row>
    <row r="70" spans="2:7" x14ac:dyDescent="0.25">
      <c r="B70" s="42"/>
      <c r="C70" s="42"/>
      <c r="D70" s="42"/>
      <c r="E70" s="42"/>
      <c r="F70" s="42"/>
      <c r="G70" s="42"/>
    </row>
    <row r="71" spans="2:7" x14ac:dyDescent="0.25">
      <c r="B71" s="42"/>
      <c r="C71" s="42"/>
      <c r="D71" s="42"/>
      <c r="E71" s="42"/>
      <c r="F71" s="42"/>
      <c r="G71" s="42"/>
    </row>
    <row r="72" spans="2:7" x14ac:dyDescent="0.25">
      <c r="B72" s="42"/>
      <c r="C72" s="42"/>
      <c r="D72" s="42"/>
      <c r="E72" s="42"/>
      <c r="F72" s="42"/>
      <c r="G72" s="42"/>
    </row>
    <row r="73" spans="2:7" x14ac:dyDescent="0.25">
      <c r="B73" s="42"/>
      <c r="C73" s="42"/>
      <c r="D73" s="42"/>
      <c r="E73" s="42"/>
      <c r="F73" s="42"/>
      <c r="G73" s="42"/>
    </row>
    <row r="74" spans="2:7" x14ac:dyDescent="0.25">
      <c r="B74" s="42"/>
      <c r="C74" s="42"/>
      <c r="D74" s="42"/>
      <c r="E74" s="42"/>
      <c r="F74" s="42"/>
      <c r="G74" s="42"/>
    </row>
    <row r="75" spans="2:7" x14ac:dyDescent="0.25">
      <c r="B75" s="42"/>
      <c r="C75" s="42"/>
      <c r="D75" s="42"/>
      <c r="E75" s="42"/>
      <c r="F75" s="42"/>
      <c r="G75" s="42"/>
    </row>
    <row r="76" spans="2:7" x14ac:dyDescent="0.25">
      <c r="B76" s="42"/>
      <c r="C76" s="42"/>
      <c r="D76" s="42"/>
      <c r="E76" s="42"/>
      <c r="F76" s="42"/>
      <c r="G76" s="42"/>
    </row>
    <row r="77" spans="2:7" x14ac:dyDescent="0.25">
      <c r="B77" s="42"/>
      <c r="C77" s="42"/>
      <c r="D77" s="42"/>
      <c r="E77" s="42"/>
      <c r="F77" s="42"/>
      <c r="G77" s="42"/>
    </row>
    <row r="78" spans="2:7" x14ac:dyDescent="0.25">
      <c r="B78" s="42"/>
      <c r="C78" s="42"/>
      <c r="D78" s="42"/>
      <c r="E78" s="42"/>
      <c r="F78" s="42"/>
      <c r="G78" s="42"/>
    </row>
    <row r="79" spans="2:7" x14ac:dyDescent="0.25">
      <c r="B79" s="42"/>
      <c r="C79" s="42"/>
      <c r="D79" s="42"/>
      <c r="E79" s="42"/>
      <c r="F79" s="42"/>
      <c r="G79" s="42"/>
    </row>
    <row r="80" spans="2:7" x14ac:dyDescent="0.25">
      <c r="B80" s="42"/>
      <c r="C80" s="42"/>
      <c r="D80" s="42"/>
      <c r="E80" s="42"/>
      <c r="F80" s="42"/>
      <c r="G80" s="42"/>
    </row>
    <row r="81" spans="2:7" x14ac:dyDescent="0.25">
      <c r="B81" s="42"/>
      <c r="C81" s="42"/>
      <c r="D81" s="42"/>
      <c r="E81" s="42"/>
      <c r="F81" s="42"/>
      <c r="G81" s="42"/>
    </row>
    <row r="82" spans="2:7" x14ac:dyDescent="0.25">
      <c r="B82" s="42"/>
      <c r="C82" s="42"/>
      <c r="D82" s="42"/>
      <c r="E82" s="42"/>
      <c r="F82" s="42"/>
      <c r="G82" s="42"/>
    </row>
    <row r="83" spans="2:7" x14ac:dyDescent="0.25">
      <c r="B83" s="42"/>
      <c r="C83" s="42"/>
      <c r="D83" s="42"/>
      <c r="E83" s="42"/>
      <c r="F83" s="42"/>
      <c r="G83" s="42"/>
    </row>
    <row r="84" spans="2:7" x14ac:dyDescent="0.25">
      <c r="B84" s="42"/>
      <c r="C84" s="42"/>
      <c r="D84" s="42"/>
      <c r="E84" s="42"/>
      <c r="F84" s="42"/>
      <c r="G84" s="42"/>
    </row>
    <row r="85" spans="2:7" x14ac:dyDescent="0.25">
      <c r="B85" s="42"/>
      <c r="C85" s="42"/>
      <c r="D85" s="42"/>
      <c r="E85" s="42"/>
      <c r="F85" s="42"/>
      <c r="G85" s="42"/>
    </row>
    <row r="86" spans="2:7" x14ac:dyDescent="0.25">
      <c r="B86" s="42"/>
      <c r="C86" s="42"/>
      <c r="D86" s="42"/>
      <c r="E86" s="42"/>
      <c r="F86" s="42"/>
      <c r="G86" s="42"/>
    </row>
    <row r="87" spans="2:7" x14ac:dyDescent="0.25">
      <c r="B87" s="42"/>
      <c r="C87" s="42"/>
      <c r="D87" s="42"/>
      <c r="E87" s="42"/>
      <c r="F87" s="42"/>
      <c r="G87" s="42"/>
    </row>
    <row r="88" spans="2:7" x14ac:dyDescent="0.25">
      <c r="B88" s="42"/>
      <c r="C88" s="42"/>
      <c r="D88" s="42"/>
      <c r="E88" s="42"/>
      <c r="F88" s="42"/>
      <c r="G88" s="42"/>
    </row>
    <row r="89" spans="2:7" x14ac:dyDescent="0.25">
      <c r="B89" s="42"/>
      <c r="C89" s="42"/>
      <c r="D89" s="42"/>
      <c r="E89" s="42"/>
      <c r="F89" s="42"/>
      <c r="G89" s="42"/>
    </row>
    <row r="90" spans="2:7" x14ac:dyDescent="0.25">
      <c r="B90" s="42"/>
      <c r="C90" s="42"/>
      <c r="D90" s="42"/>
      <c r="E90" s="42"/>
      <c r="F90" s="42"/>
      <c r="G90" s="42"/>
    </row>
    <row r="91" spans="2:7" x14ac:dyDescent="0.25">
      <c r="B91" s="42"/>
      <c r="C91" s="42"/>
      <c r="D91" s="42"/>
      <c r="E91" s="42"/>
      <c r="F91" s="42"/>
      <c r="G91" s="42"/>
    </row>
    <row r="92" spans="2:7" x14ac:dyDescent="0.25">
      <c r="B92" s="42"/>
      <c r="C92" s="42"/>
      <c r="D92" s="42"/>
      <c r="E92" s="42"/>
      <c r="F92" s="42"/>
      <c r="G92" s="42"/>
    </row>
    <row r="93" spans="2:7" x14ac:dyDescent="0.25">
      <c r="B93" s="42"/>
      <c r="C93" s="42"/>
      <c r="D93" s="42"/>
      <c r="E93" s="42"/>
      <c r="F93" s="42"/>
      <c r="G93" s="42"/>
    </row>
    <row r="94" spans="2:7" x14ac:dyDescent="0.25">
      <c r="B94" s="42"/>
      <c r="C94" s="42"/>
      <c r="D94" s="42"/>
      <c r="E94" s="42"/>
      <c r="F94" s="42"/>
      <c r="G94" s="42"/>
    </row>
    <row r="95" spans="2:7" x14ac:dyDescent="0.25">
      <c r="B95" s="42"/>
      <c r="C95" s="42"/>
      <c r="D95" s="42"/>
      <c r="E95" s="42"/>
      <c r="F95" s="42"/>
      <c r="G95" s="42"/>
    </row>
    <row r="96" spans="2:7" x14ac:dyDescent="0.25">
      <c r="B96" s="42"/>
      <c r="C96" s="42"/>
      <c r="D96" s="42"/>
      <c r="E96" s="42"/>
      <c r="F96" s="42"/>
      <c r="G96" s="42"/>
    </row>
    <row r="97" spans="2:7" x14ac:dyDescent="0.25">
      <c r="B97" s="42"/>
      <c r="C97" s="42"/>
      <c r="D97" s="42"/>
      <c r="E97" s="42"/>
      <c r="F97" s="42"/>
      <c r="G97" s="42"/>
    </row>
    <row r="98" spans="2:7" x14ac:dyDescent="0.25">
      <c r="B98" s="42"/>
      <c r="C98" s="42"/>
      <c r="D98" s="42"/>
      <c r="E98" s="42"/>
      <c r="F98" s="42"/>
      <c r="G98" s="42"/>
    </row>
    <row r="99" spans="2:7" x14ac:dyDescent="0.25">
      <c r="B99" s="42"/>
      <c r="C99" s="42"/>
      <c r="D99" s="42"/>
      <c r="E99" s="42"/>
      <c r="F99" s="42"/>
      <c r="G99" s="42"/>
    </row>
    <row r="100" spans="2:7" x14ac:dyDescent="0.25">
      <c r="B100" s="42"/>
      <c r="C100" s="42"/>
      <c r="D100" s="42"/>
      <c r="E100" s="42"/>
      <c r="F100" s="42"/>
      <c r="G100" s="42"/>
    </row>
    <row r="101" spans="2:7" x14ac:dyDescent="0.25">
      <c r="B101" s="42"/>
      <c r="C101" s="42"/>
      <c r="D101" s="42"/>
      <c r="E101" s="42"/>
      <c r="F101" s="42"/>
      <c r="G101" s="42"/>
    </row>
    <row r="102" spans="2:7" x14ac:dyDescent="0.25">
      <c r="B102" s="42"/>
      <c r="C102" s="42"/>
      <c r="D102" s="42"/>
      <c r="E102" s="42"/>
      <c r="F102" s="42"/>
      <c r="G102" s="42"/>
    </row>
    <row r="103" spans="2:7" x14ac:dyDescent="0.25">
      <c r="B103" s="42"/>
      <c r="C103" s="42"/>
      <c r="D103" s="42"/>
      <c r="E103" s="42"/>
      <c r="F103" s="42"/>
      <c r="G103" s="42"/>
    </row>
    <row r="104" spans="2:7" x14ac:dyDescent="0.25">
      <c r="B104" s="42"/>
      <c r="C104" s="42"/>
      <c r="D104" s="42"/>
      <c r="E104" s="42"/>
      <c r="F104" s="42"/>
      <c r="G104" s="42"/>
    </row>
    <row r="105" spans="2:7" x14ac:dyDescent="0.25">
      <c r="B105" s="42"/>
      <c r="C105" s="42"/>
      <c r="D105" s="42"/>
      <c r="E105" s="42"/>
      <c r="F105" s="42"/>
      <c r="G105" s="42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07"/>
  <sheetViews>
    <sheetView tabSelected="1" workbookViewId="0">
      <pane ySplit="8" topLeftCell="A81" activePane="bottomLeft" state="frozen"/>
      <selection pane="bottomLeft" activeCell="F85" sqref="F85"/>
    </sheetView>
  </sheetViews>
  <sheetFormatPr defaultColWidth="9.140625" defaultRowHeight="15" x14ac:dyDescent="0.2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0" width="9.140625" customWidth="1"/>
  </cols>
  <sheetData>
    <row r="1" spans="1:27" ht="20.100000000000001" customHeight="1" x14ac:dyDescent="0.25">
      <c r="A1" s="7"/>
      <c r="B1" s="107" t="s">
        <v>355</v>
      </c>
      <c r="C1" s="108"/>
      <c r="D1" s="108"/>
      <c r="E1" s="108"/>
      <c r="F1" s="108"/>
      <c r="G1" s="108"/>
      <c r="H1" s="109"/>
      <c r="I1" s="22" t="s">
        <v>7</v>
      </c>
    </row>
    <row r="2" spans="1:27" ht="20.100000000000001" customHeight="1" x14ac:dyDescent="0.25">
      <c r="A2" s="7"/>
      <c r="B2" s="107" t="s">
        <v>8</v>
      </c>
      <c r="C2" s="108"/>
      <c r="D2" s="108"/>
      <c r="E2" s="108"/>
      <c r="F2" s="108"/>
      <c r="G2" s="108"/>
      <c r="H2" s="109"/>
      <c r="I2" s="22" t="s">
        <v>6</v>
      </c>
    </row>
    <row r="3" spans="1:27" ht="20.100000000000001" customHeight="1" x14ac:dyDescent="0.25">
      <c r="A3" s="7"/>
      <c r="B3" s="107" t="s">
        <v>356</v>
      </c>
      <c r="C3" s="108"/>
      <c r="D3" s="108"/>
      <c r="E3" s="108"/>
      <c r="F3" s="108"/>
      <c r="G3" s="108"/>
      <c r="H3" s="109"/>
      <c r="I3" s="22" t="s">
        <v>39</v>
      </c>
    </row>
    <row r="4" spans="1:27" x14ac:dyDescent="0.25">
      <c r="A4" s="3"/>
      <c r="B4" s="4" t="s">
        <v>357</v>
      </c>
      <c r="C4" s="3"/>
      <c r="D4" s="3"/>
      <c r="E4" s="3"/>
      <c r="F4" s="3"/>
      <c r="G4" s="3"/>
      <c r="H4" s="3"/>
      <c r="I4" s="3"/>
    </row>
    <row r="5" spans="1:27" x14ac:dyDescent="0.25">
      <c r="A5" s="3"/>
      <c r="B5" s="4" t="s">
        <v>359</v>
      </c>
      <c r="C5" s="3"/>
      <c r="D5" s="3"/>
      <c r="E5" s="3"/>
      <c r="F5" s="3"/>
      <c r="G5" s="3"/>
      <c r="H5" s="3"/>
      <c r="I5" s="3"/>
    </row>
    <row r="6" spans="1:27" x14ac:dyDescent="0.25">
      <c r="A6" s="3"/>
      <c r="B6" s="3"/>
      <c r="C6" s="3"/>
      <c r="D6" s="3"/>
      <c r="E6" s="3"/>
      <c r="F6" s="3"/>
      <c r="G6" s="3"/>
      <c r="H6" s="3"/>
      <c r="I6" s="3"/>
    </row>
    <row r="7" spans="1:27" x14ac:dyDescent="0.25">
      <c r="A7" s="9"/>
      <c r="B7" s="10" t="s">
        <v>438</v>
      </c>
      <c r="C7" s="9"/>
      <c r="D7" s="9"/>
      <c r="E7" s="9"/>
      <c r="F7" s="9"/>
      <c r="G7" s="9"/>
      <c r="H7" s="9"/>
      <c r="I7" s="9"/>
    </row>
    <row r="8" spans="1:27" x14ac:dyDescent="0.25">
      <c r="A8" s="24" t="s">
        <v>32</v>
      </c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9</v>
      </c>
      <c r="H8" s="24" t="s">
        <v>10</v>
      </c>
      <c r="I8" s="24" t="s">
        <v>38</v>
      </c>
      <c r="AA8" s="42"/>
    </row>
    <row r="9" spans="1:27" x14ac:dyDescent="0.25">
      <c r="A9" s="15"/>
      <c r="B9" s="15"/>
      <c r="C9" s="25"/>
      <c r="D9" s="18" t="s">
        <v>11</v>
      </c>
      <c r="E9" s="99"/>
      <c r="F9" s="26"/>
      <c r="G9" s="16"/>
      <c r="H9" s="16"/>
      <c r="I9" s="16"/>
    </row>
    <row r="10" spans="1:27" x14ac:dyDescent="0.25">
      <c r="A10" s="19"/>
      <c r="B10" s="19"/>
      <c r="C10" s="28">
        <v>1</v>
      </c>
      <c r="D10" s="28" t="s">
        <v>12</v>
      </c>
      <c r="E10" s="100"/>
      <c r="F10" s="27"/>
      <c r="G10" s="20"/>
      <c r="H10" s="20"/>
      <c r="I10" s="20"/>
    </row>
    <row r="11" spans="1:27" ht="24.95" customHeight="1" x14ac:dyDescent="0.25">
      <c r="A11" s="32">
        <v>1</v>
      </c>
      <c r="B11" s="29" t="s">
        <v>40</v>
      </c>
      <c r="C11" s="33" t="s">
        <v>41</v>
      </c>
      <c r="D11" s="29" t="s">
        <v>42</v>
      </c>
      <c r="E11" s="101" t="s">
        <v>43</v>
      </c>
      <c r="F11" s="30">
        <v>40</v>
      </c>
      <c r="G11" s="31"/>
      <c r="H11" s="31"/>
      <c r="I11" s="31">
        <f>ROUND(F11*(G11+H11),2)</f>
        <v>0</v>
      </c>
    </row>
    <row r="12" spans="1:27" ht="24.95" customHeight="1" x14ac:dyDescent="0.25">
      <c r="A12" s="32">
        <v>2</v>
      </c>
      <c r="B12" s="29" t="s">
        <v>40</v>
      </c>
      <c r="C12" s="33" t="s">
        <v>44</v>
      </c>
      <c r="D12" s="29" t="s">
        <v>45</v>
      </c>
      <c r="E12" s="101" t="s">
        <v>46</v>
      </c>
      <c r="F12" s="30">
        <v>1.5</v>
      </c>
      <c r="G12" s="31"/>
      <c r="H12" s="31"/>
      <c r="I12" s="31">
        <f>ROUND(F12*(G12+H12),2)</f>
        <v>0</v>
      </c>
    </row>
    <row r="13" spans="1:27" ht="24.95" customHeight="1" x14ac:dyDescent="0.25">
      <c r="A13" s="32">
        <v>3</v>
      </c>
      <c r="B13" s="29" t="s">
        <v>40</v>
      </c>
      <c r="C13" s="33" t="s">
        <v>47</v>
      </c>
      <c r="D13" s="29" t="s">
        <v>48</v>
      </c>
      <c r="E13" s="101" t="s">
        <v>46</v>
      </c>
      <c r="F13" s="30">
        <v>1.5</v>
      </c>
      <c r="G13" s="31"/>
      <c r="H13" s="31"/>
      <c r="I13" s="31">
        <f>ROUND(F13*(G13+H13),2)</f>
        <v>0</v>
      </c>
    </row>
    <row r="14" spans="1:27" ht="24.95" customHeight="1" x14ac:dyDescent="0.25">
      <c r="A14" s="32">
        <v>4</v>
      </c>
      <c r="B14" s="29" t="s">
        <v>40</v>
      </c>
      <c r="C14" s="33" t="s">
        <v>49</v>
      </c>
      <c r="D14" s="29" t="s">
        <v>50</v>
      </c>
      <c r="E14" s="101" t="s">
        <v>46</v>
      </c>
      <c r="F14" s="30">
        <v>1.5</v>
      </c>
      <c r="G14" s="31"/>
      <c r="H14" s="31"/>
      <c r="I14" s="31">
        <f>ROUND(F14*(G14+H14),2)</f>
        <v>0</v>
      </c>
    </row>
    <row r="15" spans="1:27" ht="24.95" customHeight="1" x14ac:dyDescent="0.25">
      <c r="A15" s="32">
        <v>5</v>
      </c>
      <c r="B15" s="29" t="s">
        <v>40</v>
      </c>
      <c r="C15" s="33" t="s">
        <v>51</v>
      </c>
      <c r="D15" s="29" t="s">
        <v>52</v>
      </c>
      <c r="E15" s="101" t="s">
        <v>46</v>
      </c>
      <c r="F15" s="30">
        <v>1.5</v>
      </c>
      <c r="G15" s="31"/>
      <c r="H15" s="31"/>
      <c r="I15" s="31">
        <f>ROUND(F15*(G15+H15),2)</f>
        <v>0</v>
      </c>
    </row>
    <row r="16" spans="1:27" x14ac:dyDescent="0.25">
      <c r="A16" s="19"/>
      <c r="B16" s="19"/>
      <c r="C16" s="28">
        <v>1</v>
      </c>
      <c r="D16" s="28" t="s">
        <v>12</v>
      </c>
      <c r="E16" s="100"/>
      <c r="F16" s="27"/>
      <c r="G16" s="21"/>
      <c r="H16" s="21"/>
      <c r="I16" s="21">
        <f>ROUND((SUM(I10:I15))/1,2)</f>
        <v>0</v>
      </c>
    </row>
    <row r="17" spans="1:9" x14ac:dyDescent="0.25">
      <c r="A17" s="1"/>
      <c r="B17" s="1"/>
      <c r="C17" s="1"/>
      <c r="D17" s="1"/>
      <c r="E17" s="102"/>
      <c r="F17" s="23"/>
      <c r="G17" s="14"/>
      <c r="H17" s="14"/>
      <c r="I17" s="14"/>
    </row>
    <row r="18" spans="1:9" x14ac:dyDescent="0.25">
      <c r="A18" s="19"/>
      <c r="B18" s="19"/>
      <c r="C18" s="28">
        <v>2</v>
      </c>
      <c r="D18" s="28" t="s">
        <v>13</v>
      </c>
      <c r="E18" s="100"/>
      <c r="F18" s="27"/>
      <c r="G18" s="20"/>
      <c r="H18" s="20"/>
      <c r="I18" s="20"/>
    </row>
    <row r="19" spans="1:9" ht="24.95" customHeight="1" x14ac:dyDescent="0.25">
      <c r="A19" s="32">
        <v>6</v>
      </c>
      <c r="B19" s="29" t="s">
        <v>53</v>
      </c>
      <c r="C19" s="33" t="s">
        <v>54</v>
      </c>
      <c r="D19" s="29" t="s">
        <v>55</v>
      </c>
      <c r="E19" s="101" t="s">
        <v>46</v>
      </c>
      <c r="F19" s="30">
        <v>0.5</v>
      </c>
      <c r="G19" s="31"/>
      <c r="H19" s="31"/>
      <c r="I19" s="31">
        <f t="shared" ref="I19:I28" si="0">ROUND(F19*(G19+H19),2)</f>
        <v>0</v>
      </c>
    </row>
    <row r="20" spans="1:9" ht="24.95" customHeight="1" x14ac:dyDescent="0.25">
      <c r="A20" s="32">
        <v>7</v>
      </c>
      <c r="B20" s="29" t="s">
        <v>53</v>
      </c>
      <c r="C20" s="33" t="s">
        <v>56</v>
      </c>
      <c r="D20" s="29" t="s">
        <v>57</v>
      </c>
      <c r="E20" s="101" t="s">
        <v>46</v>
      </c>
      <c r="F20" s="30">
        <v>0.5</v>
      </c>
      <c r="G20" s="31"/>
      <c r="H20" s="31"/>
      <c r="I20" s="31">
        <f t="shared" si="0"/>
        <v>0</v>
      </c>
    </row>
    <row r="21" spans="1:9" ht="24.95" customHeight="1" x14ac:dyDescent="0.25">
      <c r="A21" s="32">
        <v>8</v>
      </c>
      <c r="B21" s="29" t="s">
        <v>53</v>
      </c>
      <c r="C21" s="33" t="s">
        <v>58</v>
      </c>
      <c r="D21" s="29" t="s">
        <v>59</v>
      </c>
      <c r="E21" s="101" t="s">
        <v>60</v>
      </c>
      <c r="F21" s="30">
        <v>0.04</v>
      </c>
      <c r="G21" s="31"/>
      <c r="H21" s="31"/>
      <c r="I21" s="31">
        <f t="shared" si="0"/>
        <v>0</v>
      </c>
    </row>
    <row r="22" spans="1:9" ht="24.95" customHeight="1" x14ac:dyDescent="0.25">
      <c r="A22" s="32">
        <v>9</v>
      </c>
      <c r="B22" s="29" t="s">
        <v>61</v>
      </c>
      <c r="C22" s="33" t="s">
        <v>62</v>
      </c>
      <c r="D22" s="29" t="s">
        <v>63</v>
      </c>
      <c r="E22" s="101" t="s">
        <v>64</v>
      </c>
      <c r="F22" s="30">
        <v>5</v>
      </c>
      <c r="G22" s="31"/>
      <c r="H22" s="31"/>
      <c r="I22" s="31">
        <f t="shared" si="0"/>
        <v>0</v>
      </c>
    </row>
    <row r="23" spans="1:9" ht="24.95" customHeight="1" x14ac:dyDescent="0.25">
      <c r="A23" s="32">
        <v>10</v>
      </c>
      <c r="B23" s="29" t="s">
        <v>53</v>
      </c>
      <c r="C23" s="33" t="s">
        <v>65</v>
      </c>
      <c r="D23" s="29" t="s">
        <v>66</v>
      </c>
      <c r="E23" s="101" t="s">
        <v>46</v>
      </c>
      <c r="F23" s="30">
        <v>0.2</v>
      </c>
      <c r="G23" s="31"/>
      <c r="H23" s="31"/>
      <c r="I23" s="31">
        <f t="shared" si="0"/>
        <v>0</v>
      </c>
    </row>
    <row r="24" spans="1:9" ht="24.95" customHeight="1" x14ac:dyDescent="0.25">
      <c r="A24" s="32">
        <v>11</v>
      </c>
      <c r="B24" s="29" t="s">
        <v>53</v>
      </c>
      <c r="C24" s="33" t="s">
        <v>65</v>
      </c>
      <c r="D24" s="29" t="s">
        <v>67</v>
      </c>
      <c r="E24" s="101" t="s">
        <v>46</v>
      </c>
      <c r="F24" s="30">
        <v>1</v>
      </c>
      <c r="G24" s="31"/>
      <c r="H24" s="31"/>
      <c r="I24" s="31">
        <f t="shared" si="0"/>
        <v>0</v>
      </c>
    </row>
    <row r="25" spans="1:9" ht="24.95" customHeight="1" x14ac:dyDescent="0.25">
      <c r="A25" s="32">
        <v>12</v>
      </c>
      <c r="B25" s="29" t="s">
        <v>53</v>
      </c>
      <c r="C25" s="33" t="s">
        <v>68</v>
      </c>
      <c r="D25" s="29" t="s">
        <v>69</v>
      </c>
      <c r="E25" s="101" t="s">
        <v>46</v>
      </c>
      <c r="F25" s="30">
        <v>1</v>
      </c>
      <c r="G25" s="31"/>
      <c r="H25" s="31"/>
      <c r="I25" s="31">
        <f t="shared" si="0"/>
        <v>0</v>
      </c>
    </row>
    <row r="26" spans="1:9" ht="24.95" customHeight="1" x14ac:dyDescent="0.25">
      <c r="A26" s="32">
        <v>13</v>
      </c>
      <c r="B26" s="29" t="s">
        <v>53</v>
      </c>
      <c r="C26" s="33" t="s">
        <v>70</v>
      </c>
      <c r="D26" s="29" t="s">
        <v>71</v>
      </c>
      <c r="E26" s="101" t="s">
        <v>46</v>
      </c>
      <c r="F26" s="30">
        <v>1</v>
      </c>
      <c r="G26" s="31"/>
      <c r="H26" s="31"/>
      <c r="I26" s="31">
        <f t="shared" si="0"/>
        <v>0</v>
      </c>
    </row>
    <row r="27" spans="1:9" ht="24.95" customHeight="1" x14ac:dyDescent="0.25">
      <c r="A27" s="32">
        <v>14</v>
      </c>
      <c r="B27" s="29" t="s">
        <v>53</v>
      </c>
      <c r="C27" s="33" t="s">
        <v>72</v>
      </c>
      <c r="D27" s="29" t="s">
        <v>73</v>
      </c>
      <c r="E27" s="101" t="s">
        <v>43</v>
      </c>
      <c r="F27" s="30">
        <v>5</v>
      </c>
      <c r="G27" s="31"/>
      <c r="H27" s="31"/>
      <c r="I27" s="31">
        <f t="shared" si="0"/>
        <v>0</v>
      </c>
    </row>
    <row r="28" spans="1:9" ht="24.95" customHeight="1" x14ac:dyDescent="0.25">
      <c r="A28" s="32">
        <v>15</v>
      </c>
      <c r="B28" s="29" t="s">
        <v>53</v>
      </c>
      <c r="C28" s="33" t="s">
        <v>74</v>
      </c>
      <c r="D28" s="29" t="s">
        <v>75</v>
      </c>
      <c r="E28" s="101" t="s">
        <v>46</v>
      </c>
      <c r="F28" s="30">
        <v>0.5</v>
      </c>
      <c r="G28" s="31"/>
      <c r="H28" s="31"/>
      <c r="I28" s="31">
        <f t="shared" si="0"/>
        <v>0</v>
      </c>
    </row>
    <row r="29" spans="1:9" x14ac:dyDescent="0.25">
      <c r="A29" s="19"/>
      <c r="B29" s="19"/>
      <c r="C29" s="28">
        <v>2</v>
      </c>
      <c r="D29" s="28" t="s">
        <v>13</v>
      </c>
      <c r="E29" s="100"/>
      <c r="F29" s="27"/>
      <c r="G29" s="21"/>
      <c r="H29" s="21"/>
      <c r="I29" s="21">
        <f>ROUND((SUM(I18:I28))/1,2)</f>
        <v>0</v>
      </c>
    </row>
    <row r="30" spans="1:9" x14ac:dyDescent="0.25">
      <c r="A30" s="1"/>
      <c r="B30" s="1"/>
      <c r="C30" s="1"/>
      <c r="D30" s="1"/>
      <c r="E30" s="102"/>
      <c r="F30" s="23"/>
      <c r="G30" s="14"/>
      <c r="H30" s="14"/>
      <c r="I30" s="14"/>
    </row>
    <row r="31" spans="1:9" x14ac:dyDescent="0.25">
      <c r="A31" s="19"/>
      <c r="B31" s="19"/>
      <c r="C31" s="28">
        <v>3</v>
      </c>
      <c r="D31" s="28" t="s">
        <v>14</v>
      </c>
      <c r="E31" s="100"/>
      <c r="F31" s="27"/>
      <c r="G31" s="20"/>
      <c r="H31" s="20"/>
      <c r="I31" s="20"/>
    </row>
    <row r="32" spans="1:9" ht="24.95" customHeight="1" x14ac:dyDescent="0.25">
      <c r="A32" s="32">
        <v>16</v>
      </c>
      <c r="B32" s="29" t="s">
        <v>76</v>
      </c>
      <c r="C32" s="33" t="s">
        <v>77</v>
      </c>
      <c r="D32" s="29" t="s">
        <v>78</v>
      </c>
      <c r="E32" s="101" t="s">
        <v>79</v>
      </c>
      <c r="F32" s="30">
        <v>2</v>
      </c>
      <c r="G32" s="31"/>
      <c r="H32" s="31"/>
      <c r="I32" s="31">
        <f>ROUND(F32*(G32+H32),2)</f>
        <v>0</v>
      </c>
    </row>
    <row r="33" spans="1:9" x14ac:dyDescent="0.25">
      <c r="A33" s="19"/>
      <c r="B33" s="19"/>
      <c r="C33" s="28">
        <v>3</v>
      </c>
      <c r="D33" s="28" t="s">
        <v>14</v>
      </c>
      <c r="E33" s="100"/>
      <c r="F33" s="27"/>
      <c r="G33" s="21"/>
      <c r="H33" s="21"/>
      <c r="I33" s="21">
        <f>ROUND((SUM(I31:I32))/1,2)</f>
        <v>0</v>
      </c>
    </row>
    <row r="34" spans="1:9" x14ac:dyDescent="0.25">
      <c r="A34" s="1"/>
      <c r="B34" s="1"/>
      <c r="C34" s="1"/>
      <c r="D34" s="1"/>
      <c r="E34" s="102"/>
      <c r="F34" s="23"/>
      <c r="G34" s="14"/>
      <c r="H34" s="14"/>
      <c r="I34" s="14"/>
    </row>
    <row r="35" spans="1:9" x14ac:dyDescent="0.25">
      <c r="A35" s="19"/>
      <c r="B35" s="19"/>
      <c r="C35" s="28">
        <v>6</v>
      </c>
      <c r="D35" s="28" t="s">
        <v>15</v>
      </c>
      <c r="E35" s="100"/>
      <c r="F35" s="27"/>
      <c r="G35" s="20"/>
      <c r="H35" s="20"/>
      <c r="I35" s="20"/>
    </row>
    <row r="36" spans="1:9" ht="24.95" customHeight="1" x14ac:dyDescent="0.25">
      <c r="A36" s="32">
        <v>17</v>
      </c>
      <c r="B36" s="29" t="s">
        <v>76</v>
      </c>
      <c r="C36" s="33" t="s">
        <v>80</v>
      </c>
      <c r="D36" s="29" t="s">
        <v>81</v>
      </c>
      <c r="E36" s="101" t="s">
        <v>43</v>
      </c>
      <c r="F36" s="30">
        <v>66</v>
      </c>
      <c r="G36" s="31"/>
      <c r="H36" s="31"/>
      <c r="I36" s="31">
        <f>ROUND(F36*(G36+H36),2)</f>
        <v>0</v>
      </c>
    </row>
    <row r="37" spans="1:9" ht="24.95" customHeight="1" x14ac:dyDescent="0.25">
      <c r="A37" s="32">
        <v>18</v>
      </c>
      <c r="B37" s="29" t="s">
        <v>76</v>
      </c>
      <c r="C37" s="33" t="s">
        <v>82</v>
      </c>
      <c r="D37" s="29" t="s">
        <v>83</v>
      </c>
      <c r="E37" s="101" t="s">
        <v>43</v>
      </c>
      <c r="F37" s="30">
        <v>27</v>
      </c>
      <c r="G37" s="31"/>
      <c r="H37" s="31"/>
      <c r="I37" s="31">
        <f>ROUND(F37*(G37+H37),2)</f>
        <v>0</v>
      </c>
    </row>
    <row r="38" spans="1:9" x14ac:dyDescent="0.25">
      <c r="A38" s="19"/>
      <c r="B38" s="19"/>
      <c r="C38" s="28">
        <v>6</v>
      </c>
      <c r="D38" s="28" t="s">
        <v>15</v>
      </c>
      <c r="E38" s="100"/>
      <c r="F38" s="27"/>
      <c r="G38" s="21"/>
      <c r="H38" s="21"/>
      <c r="I38" s="21">
        <f>ROUND((SUM(I35:I37))/1,2)</f>
        <v>0</v>
      </c>
    </row>
    <row r="39" spans="1:9" x14ac:dyDescent="0.25">
      <c r="A39" s="1"/>
      <c r="B39" s="1"/>
      <c r="C39" s="1"/>
      <c r="D39" s="1"/>
      <c r="E39" s="102"/>
      <c r="F39" s="23"/>
      <c r="G39" s="14"/>
      <c r="H39" s="14"/>
      <c r="I39" s="14"/>
    </row>
    <row r="40" spans="1:9" x14ac:dyDescent="0.25">
      <c r="A40" s="19"/>
      <c r="B40" s="19"/>
      <c r="C40" s="28">
        <v>9</v>
      </c>
      <c r="D40" s="28" t="s">
        <v>16</v>
      </c>
      <c r="E40" s="100"/>
      <c r="F40" s="27"/>
      <c r="G40" s="20"/>
      <c r="H40" s="20"/>
      <c r="I40" s="20"/>
    </row>
    <row r="41" spans="1:9" ht="24.95" customHeight="1" x14ac:dyDescent="0.25">
      <c r="A41" s="32">
        <v>19</v>
      </c>
      <c r="B41" s="29" t="s">
        <v>84</v>
      </c>
      <c r="C41" s="33" t="s">
        <v>85</v>
      </c>
      <c r="D41" s="29" t="s">
        <v>86</v>
      </c>
      <c r="E41" s="101" t="s">
        <v>46</v>
      </c>
      <c r="F41" s="30">
        <v>0.5</v>
      </c>
      <c r="G41" s="31"/>
      <c r="H41" s="31"/>
      <c r="I41" s="31">
        <f>ROUND(F41*(G41+H41),2)</f>
        <v>0</v>
      </c>
    </row>
    <row r="42" spans="1:9" ht="24.95" customHeight="1" x14ac:dyDescent="0.25">
      <c r="A42" s="32">
        <v>20</v>
      </c>
      <c r="B42" s="29" t="s">
        <v>84</v>
      </c>
      <c r="C42" s="33" t="s">
        <v>87</v>
      </c>
      <c r="D42" s="29" t="s">
        <v>88</v>
      </c>
      <c r="E42" s="101" t="s">
        <v>79</v>
      </c>
      <c r="F42" s="30">
        <v>1</v>
      </c>
      <c r="G42" s="31"/>
      <c r="H42" s="31"/>
      <c r="I42" s="31">
        <f>ROUND(F42*(G42+H42),2)</f>
        <v>0</v>
      </c>
    </row>
    <row r="43" spans="1:9" x14ac:dyDescent="0.25">
      <c r="A43" s="19"/>
      <c r="B43" s="19"/>
      <c r="C43" s="28">
        <v>9</v>
      </c>
      <c r="D43" s="28" t="s">
        <v>16</v>
      </c>
      <c r="E43" s="100"/>
      <c r="F43" s="27"/>
      <c r="G43" s="21"/>
      <c r="H43" s="21"/>
      <c r="I43" s="21">
        <f>ROUND((SUM(I40:I42))/1,2)</f>
        <v>0</v>
      </c>
    </row>
    <row r="44" spans="1:9" x14ac:dyDescent="0.25">
      <c r="A44" s="1"/>
      <c r="B44" s="1"/>
      <c r="C44" s="1"/>
      <c r="D44" s="1"/>
      <c r="E44" s="102"/>
      <c r="F44" s="23"/>
      <c r="G44" s="14"/>
      <c r="H44" s="14"/>
      <c r="I44" s="14"/>
    </row>
    <row r="45" spans="1:9" x14ac:dyDescent="0.25">
      <c r="A45" s="19"/>
      <c r="B45" s="19"/>
      <c r="C45" s="28" t="s">
        <v>2</v>
      </c>
      <c r="D45" s="28" t="s">
        <v>17</v>
      </c>
      <c r="E45" s="100"/>
      <c r="F45" s="27"/>
      <c r="G45" s="20"/>
      <c r="H45" s="20"/>
      <c r="I45" s="20"/>
    </row>
    <row r="46" spans="1:9" ht="24.95" customHeight="1" x14ac:dyDescent="0.25">
      <c r="A46" s="32">
        <v>21</v>
      </c>
      <c r="B46" s="29" t="s">
        <v>89</v>
      </c>
      <c r="C46" s="33" t="s">
        <v>90</v>
      </c>
      <c r="D46" s="29" t="s">
        <v>91</v>
      </c>
      <c r="E46" s="101" t="s">
        <v>92</v>
      </c>
      <c r="F46" s="30">
        <v>48</v>
      </c>
      <c r="G46" s="31"/>
      <c r="H46" s="31"/>
      <c r="I46" s="31">
        <f>ROUND(F46*(G46+H46),2)</f>
        <v>0</v>
      </c>
    </row>
    <row r="47" spans="1:9" ht="24.95" customHeight="1" x14ac:dyDescent="0.25">
      <c r="A47" s="32">
        <v>22</v>
      </c>
      <c r="B47" s="29" t="s">
        <v>89</v>
      </c>
      <c r="C47" s="33" t="s">
        <v>93</v>
      </c>
      <c r="D47" s="29" t="s">
        <v>94</v>
      </c>
      <c r="E47" s="101" t="s">
        <v>92</v>
      </c>
      <c r="F47" s="30">
        <v>8</v>
      </c>
      <c r="G47" s="31"/>
      <c r="H47" s="31"/>
      <c r="I47" s="31">
        <f>ROUND(F47*(G47+H47),2)</f>
        <v>0</v>
      </c>
    </row>
    <row r="48" spans="1:9" x14ac:dyDescent="0.25">
      <c r="A48" s="19"/>
      <c r="B48" s="19"/>
      <c r="C48" s="28" t="s">
        <v>2</v>
      </c>
      <c r="D48" s="28" t="s">
        <v>17</v>
      </c>
      <c r="E48" s="100"/>
      <c r="F48" s="27"/>
      <c r="G48" s="21"/>
      <c r="H48" s="21"/>
      <c r="I48" s="21">
        <f>ROUND((SUM(I45:I47))/1,2)</f>
        <v>0</v>
      </c>
    </row>
    <row r="49" spans="1:9" x14ac:dyDescent="0.25">
      <c r="A49" s="1"/>
      <c r="B49" s="1"/>
      <c r="C49" s="1"/>
      <c r="D49" s="1"/>
      <c r="E49" s="102"/>
      <c r="F49" s="23"/>
      <c r="G49" s="14"/>
      <c r="H49" s="14"/>
      <c r="I49" s="14"/>
    </row>
    <row r="50" spans="1:9" x14ac:dyDescent="0.25">
      <c r="A50" s="19"/>
      <c r="B50" s="19"/>
      <c r="C50" s="19"/>
      <c r="D50" s="2" t="s">
        <v>11</v>
      </c>
      <c r="E50" s="100"/>
      <c r="F50" s="27"/>
      <c r="G50" s="21"/>
      <c r="H50" s="21"/>
      <c r="I50" s="21">
        <f>ROUND((SUM(I9:I49))/2,2)</f>
        <v>0</v>
      </c>
    </row>
    <row r="51" spans="1:9" x14ac:dyDescent="0.25">
      <c r="A51" s="1"/>
      <c r="B51" s="1"/>
      <c r="C51" s="1"/>
      <c r="D51" s="1"/>
      <c r="E51" s="102"/>
      <c r="F51" s="23"/>
      <c r="G51" s="14"/>
      <c r="H51" s="14"/>
      <c r="I51" s="14"/>
    </row>
    <row r="52" spans="1:9" x14ac:dyDescent="0.25">
      <c r="A52" s="19"/>
      <c r="B52" s="19"/>
      <c r="C52" s="19"/>
      <c r="D52" s="2" t="s">
        <v>18</v>
      </c>
      <c r="E52" s="100"/>
      <c r="F52" s="27"/>
      <c r="G52" s="20"/>
      <c r="H52" s="20"/>
      <c r="I52" s="20"/>
    </row>
    <row r="53" spans="1:9" x14ac:dyDescent="0.25">
      <c r="A53" s="19"/>
      <c r="B53" s="19"/>
      <c r="C53" s="28">
        <v>713</v>
      </c>
      <c r="D53" s="28" t="s">
        <v>19</v>
      </c>
      <c r="E53" s="100"/>
      <c r="F53" s="27"/>
      <c r="G53" s="20"/>
      <c r="H53" s="20"/>
      <c r="I53" s="20"/>
    </row>
    <row r="54" spans="1:9" ht="24.95" customHeight="1" x14ac:dyDescent="0.25">
      <c r="A54" s="37">
        <v>23</v>
      </c>
      <c r="B54" s="34" t="s">
        <v>95</v>
      </c>
      <c r="C54" s="38" t="s">
        <v>96</v>
      </c>
      <c r="D54" s="34" t="s">
        <v>97</v>
      </c>
      <c r="E54" s="103" t="s">
        <v>64</v>
      </c>
      <c r="F54" s="35">
        <v>5</v>
      </c>
      <c r="G54" s="36"/>
      <c r="H54" s="36"/>
      <c r="I54" s="36">
        <f t="shared" ref="I54:I68" si="1">ROUND(F54*(G54+H54),2)</f>
        <v>0</v>
      </c>
    </row>
    <row r="55" spans="1:9" ht="24.95" customHeight="1" x14ac:dyDescent="0.25">
      <c r="A55" s="32">
        <v>24</v>
      </c>
      <c r="B55" s="29" t="s">
        <v>98</v>
      </c>
      <c r="C55" s="33" t="s">
        <v>99</v>
      </c>
      <c r="D55" s="29" t="s">
        <v>100</v>
      </c>
      <c r="E55" s="101" t="s">
        <v>43</v>
      </c>
      <c r="F55" s="30">
        <v>42</v>
      </c>
      <c r="G55" s="31"/>
      <c r="H55" s="31"/>
      <c r="I55" s="31">
        <f t="shared" si="1"/>
        <v>0</v>
      </c>
    </row>
    <row r="56" spans="1:9" ht="24.95" customHeight="1" x14ac:dyDescent="0.25">
      <c r="A56" s="32">
        <v>25</v>
      </c>
      <c r="B56" s="29" t="s">
        <v>98</v>
      </c>
      <c r="C56" s="33" t="s">
        <v>101</v>
      </c>
      <c r="D56" s="29" t="s">
        <v>102</v>
      </c>
      <c r="E56" s="101" t="s">
        <v>64</v>
      </c>
      <c r="F56" s="30">
        <v>83</v>
      </c>
      <c r="G56" s="31"/>
      <c r="H56" s="31"/>
      <c r="I56" s="31">
        <f t="shared" si="1"/>
        <v>0</v>
      </c>
    </row>
    <row r="57" spans="1:9" ht="24.95" customHeight="1" x14ac:dyDescent="0.25">
      <c r="A57" s="32">
        <v>26</v>
      </c>
      <c r="B57" s="29" t="s">
        <v>98</v>
      </c>
      <c r="C57" s="33" t="s">
        <v>103</v>
      </c>
      <c r="D57" s="29" t="s">
        <v>104</v>
      </c>
      <c r="E57" s="101" t="s">
        <v>43</v>
      </c>
      <c r="F57" s="30">
        <v>10</v>
      </c>
      <c r="G57" s="31"/>
      <c r="H57" s="31"/>
      <c r="I57" s="31">
        <f t="shared" si="1"/>
        <v>0</v>
      </c>
    </row>
    <row r="58" spans="1:9" ht="24.95" customHeight="1" x14ac:dyDescent="0.25">
      <c r="A58" s="37">
        <v>27</v>
      </c>
      <c r="B58" s="34" t="s">
        <v>105</v>
      </c>
      <c r="C58" s="38" t="s">
        <v>106</v>
      </c>
      <c r="D58" s="34" t="s">
        <v>107</v>
      </c>
      <c r="E58" s="103" t="s">
        <v>60</v>
      </c>
      <c r="F58" s="35">
        <v>0.05</v>
      </c>
      <c r="G58" s="36"/>
      <c r="H58" s="36"/>
      <c r="I58" s="36">
        <f t="shared" si="1"/>
        <v>0</v>
      </c>
    </row>
    <row r="59" spans="1:9" ht="24.95" customHeight="1" x14ac:dyDescent="0.25">
      <c r="A59" s="37">
        <v>28</v>
      </c>
      <c r="B59" s="34" t="s">
        <v>95</v>
      </c>
      <c r="C59" s="38" t="s">
        <v>108</v>
      </c>
      <c r="D59" s="34" t="s">
        <v>109</v>
      </c>
      <c r="E59" s="103" t="s">
        <v>64</v>
      </c>
      <c r="F59" s="35">
        <v>30</v>
      </c>
      <c r="G59" s="36"/>
      <c r="H59" s="36"/>
      <c r="I59" s="36">
        <f t="shared" si="1"/>
        <v>0</v>
      </c>
    </row>
    <row r="60" spans="1:9" ht="24.95" customHeight="1" x14ac:dyDescent="0.25">
      <c r="A60" s="37">
        <v>29</v>
      </c>
      <c r="B60" s="34" t="s">
        <v>95</v>
      </c>
      <c r="C60" s="38" t="s">
        <v>110</v>
      </c>
      <c r="D60" s="34" t="s">
        <v>111</v>
      </c>
      <c r="E60" s="103" t="s">
        <v>64</v>
      </c>
      <c r="F60" s="35">
        <v>9</v>
      </c>
      <c r="G60" s="36"/>
      <c r="H60" s="36"/>
      <c r="I60" s="36">
        <f t="shared" si="1"/>
        <v>0</v>
      </c>
    </row>
    <row r="61" spans="1:9" ht="24.95" customHeight="1" x14ac:dyDescent="0.25">
      <c r="A61" s="37">
        <v>30</v>
      </c>
      <c r="B61" s="34" t="s">
        <v>95</v>
      </c>
      <c r="C61" s="38" t="s">
        <v>110</v>
      </c>
      <c r="D61" s="34" t="s">
        <v>112</v>
      </c>
      <c r="E61" s="103" t="s">
        <v>64</v>
      </c>
      <c r="F61" s="35">
        <v>16</v>
      </c>
      <c r="G61" s="36"/>
      <c r="H61" s="36"/>
      <c r="I61" s="36">
        <f t="shared" si="1"/>
        <v>0</v>
      </c>
    </row>
    <row r="62" spans="1:9" ht="24.95" customHeight="1" x14ac:dyDescent="0.25">
      <c r="A62" s="32">
        <v>31</v>
      </c>
      <c r="B62" s="29" t="s">
        <v>113</v>
      </c>
      <c r="C62" s="33" t="s">
        <v>114</v>
      </c>
      <c r="D62" s="29" t="s">
        <v>115</v>
      </c>
      <c r="E62" s="101" t="s">
        <v>116</v>
      </c>
      <c r="F62" s="30">
        <f>SUM(I54:I61,I63:I68)</f>
        <v>0</v>
      </c>
      <c r="G62" s="39"/>
      <c r="H62" s="39"/>
      <c r="I62" s="39">
        <f t="shared" si="1"/>
        <v>0</v>
      </c>
    </row>
    <row r="63" spans="1:9" ht="24.95" customHeight="1" x14ac:dyDescent="0.25">
      <c r="A63" s="37">
        <v>32</v>
      </c>
      <c r="B63" s="34" t="s">
        <v>117</v>
      </c>
      <c r="C63" s="38" t="s">
        <v>118</v>
      </c>
      <c r="D63" s="34" t="s">
        <v>119</v>
      </c>
      <c r="E63" s="103" t="s">
        <v>64</v>
      </c>
      <c r="F63" s="35">
        <v>30</v>
      </c>
      <c r="G63" s="36"/>
      <c r="H63" s="36"/>
      <c r="I63" s="36">
        <f t="shared" si="1"/>
        <v>0</v>
      </c>
    </row>
    <row r="64" spans="1:9" ht="24.95" customHeight="1" x14ac:dyDescent="0.25">
      <c r="A64" s="37">
        <v>33</v>
      </c>
      <c r="B64" s="34" t="s">
        <v>117</v>
      </c>
      <c r="C64" s="38" t="s">
        <v>118</v>
      </c>
      <c r="D64" s="34" t="s">
        <v>120</v>
      </c>
      <c r="E64" s="103" t="s">
        <v>64</v>
      </c>
      <c r="F64" s="35">
        <v>45</v>
      </c>
      <c r="G64" s="36"/>
      <c r="H64" s="36"/>
      <c r="I64" s="36">
        <f t="shared" si="1"/>
        <v>0</v>
      </c>
    </row>
    <row r="65" spans="1:9" ht="24.95" customHeight="1" x14ac:dyDescent="0.25">
      <c r="A65" s="37">
        <v>34</v>
      </c>
      <c r="B65" s="34" t="s">
        <v>117</v>
      </c>
      <c r="C65" s="38" t="s">
        <v>121</v>
      </c>
      <c r="D65" s="34" t="s">
        <v>122</v>
      </c>
      <c r="E65" s="103" t="s">
        <v>64</v>
      </c>
      <c r="F65" s="35">
        <v>8</v>
      </c>
      <c r="G65" s="36"/>
      <c r="H65" s="36"/>
      <c r="I65" s="36">
        <f t="shared" si="1"/>
        <v>0</v>
      </c>
    </row>
    <row r="66" spans="1:9" ht="24.95" customHeight="1" x14ac:dyDescent="0.25">
      <c r="A66" s="37">
        <v>35</v>
      </c>
      <c r="B66" s="34" t="s">
        <v>95</v>
      </c>
      <c r="C66" s="38" t="s">
        <v>123</v>
      </c>
      <c r="D66" s="34" t="s">
        <v>124</v>
      </c>
      <c r="E66" s="103" t="s">
        <v>64</v>
      </c>
      <c r="F66" s="35">
        <v>25</v>
      </c>
      <c r="G66" s="36"/>
      <c r="H66" s="36"/>
      <c r="I66" s="36">
        <f t="shared" si="1"/>
        <v>0</v>
      </c>
    </row>
    <row r="67" spans="1:9" ht="24.95" customHeight="1" x14ac:dyDescent="0.25">
      <c r="A67" s="37">
        <v>36</v>
      </c>
      <c r="B67" s="34" t="s">
        <v>95</v>
      </c>
      <c r="C67" s="38" t="s">
        <v>125</v>
      </c>
      <c r="D67" s="34" t="s">
        <v>126</v>
      </c>
      <c r="E67" s="103" t="s">
        <v>64</v>
      </c>
      <c r="F67" s="35">
        <v>8</v>
      </c>
      <c r="G67" s="36"/>
      <c r="H67" s="36"/>
      <c r="I67" s="36">
        <f t="shared" si="1"/>
        <v>0</v>
      </c>
    </row>
    <row r="68" spans="1:9" ht="24.95" customHeight="1" x14ac:dyDescent="0.25">
      <c r="A68" s="37">
        <v>37</v>
      </c>
      <c r="B68" s="34" t="s">
        <v>95</v>
      </c>
      <c r="C68" s="38" t="s">
        <v>127</v>
      </c>
      <c r="D68" s="34" t="s">
        <v>128</v>
      </c>
      <c r="E68" s="103" t="s">
        <v>64</v>
      </c>
      <c r="F68" s="35">
        <v>17</v>
      </c>
      <c r="G68" s="36"/>
      <c r="H68" s="36"/>
      <c r="I68" s="36">
        <f t="shared" si="1"/>
        <v>0</v>
      </c>
    </row>
    <row r="69" spans="1:9" x14ac:dyDescent="0.25">
      <c r="A69" s="19"/>
      <c r="B69" s="19"/>
      <c r="C69" s="28">
        <v>713</v>
      </c>
      <c r="D69" s="28" t="s">
        <v>19</v>
      </c>
      <c r="E69" s="100"/>
      <c r="F69" s="27"/>
      <c r="G69" s="21"/>
      <c r="H69" s="21"/>
      <c r="I69" s="21">
        <f>ROUND((SUM(I53:I68))/1,2)</f>
        <v>0</v>
      </c>
    </row>
    <row r="70" spans="1:9" x14ac:dyDescent="0.25">
      <c r="A70" s="1"/>
      <c r="B70" s="1"/>
      <c r="C70" s="1"/>
      <c r="D70" s="1"/>
      <c r="E70" s="102"/>
      <c r="F70" s="23"/>
      <c r="G70" s="14"/>
      <c r="H70" s="14"/>
      <c r="I70" s="14"/>
    </row>
    <row r="71" spans="1:9" x14ac:dyDescent="0.25">
      <c r="A71" s="19"/>
      <c r="B71" s="19"/>
      <c r="C71" s="28">
        <v>721</v>
      </c>
      <c r="D71" s="28" t="s">
        <v>20</v>
      </c>
      <c r="E71" s="100"/>
      <c r="F71" s="27"/>
      <c r="G71" s="20"/>
      <c r="H71" s="20"/>
      <c r="I71" s="20"/>
    </row>
    <row r="72" spans="1:9" ht="24.95" customHeight="1" x14ac:dyDescent="0.25">
      <c r="A72" s="32">
        <v>38</v>
      </c>
      <c r="B72" s="29" t="s">
        <v>129</v>
      </c>
      <c r="C72" s="33" t="s">
        <v>130</v>
      </c>
      <c r="D72" s="29" t="s">
        <v>131</v>
      </c>
      <c r="E72" s="101" t="s">
        <v>64</v>
      </c>
      <c r="F72" s="30">
        <v>8</v>
      </c>
      <c r="G72" s="31"/>
      <c r="H72" s="31"/>
      <c r="I72" s="31">
        <f>ROUND(F72*(G72+H72),2)</f>
        <v>0</v>
      </c>
    </row>
    <row r="73" spans="1:9" ht="24.95" customHeight="1" x14ac:dyDescent="0.25">
      <c r="A73" s="32">
        <v>39</v>
      </c>
      <c r="B73" s="29" t="s">
        <v>129</v>
      </c>
      <c r="C73" s="33" t="s">
        <v>132</v>
      </c>
      <c r="D73" s="29" t="s">
        <v>133</v>
      </c>
      <c r="E73" s="101" t="s">
        <v>79</v>
      </c>
      <c r="F73" s="30">
        <v>2</v>
      </c>
      <c r="G73" s="31"/>
      <c r="H73" s="31"/>
      <c r="I73" s="31">
        <f>ROUND(F73*(G73+H73),2)</f>
        <v>0</v>
      </c>
    </row>
    <row r="74" spans="1:9" x14ac:dyDescent="0.25">
      <c r="A74" s="19"/>
      <c r="B74" s="19"/>
      <c r="C74" s="28">
        <v>721</v>
      </c>
      <c r="D74" s="28" t="s">
        <v>20</v>
      </c>
      <c r="E74" s="100"/>
      <c r="F74" s="27"/>
      <c r="G74" s="21"/>
      <c r="H74" s="21"/>
      <c r="I74" s="21">
        <f>ROUND((SUM(I71:I73))/1,2)</f>
        <v>0</v>
      </c>
    </row>
    <row r="75" spans="1:9" x14ac:dyDescent="0.25">
      <c r="A75" s="1"/>
      <c r="B75" s="1"/>
      <c r="C75" s="1"/>
      <c r="D75" s="1"/>
      <c r="E75" s="102"/>
      <c r="F75" s="23"/>
      <c r="G75" s="14"/>
      <c r="H75" s="14"/>
      <c r="I75" s="14"/>
    </row>
    <row r="76" spans="1:9" x14ac:dyDescent="0.25">
      <c r="A76" s="19"/>
      <c r="B76" s="19"/>
      <c r="C76" s="28">
        <v>722</v>
      </c>
      <c r="D76" s="28" t="s">
        <v>21</v>
      </c>
      <c r="E76" s="100"/>
      <c r="F76" s="27"/>
      <c r="G76" s="20"/>
      <c r="H76" s="20"/>
      <c r="I76" s="20"/>
    </row>
    <row r="77" spans="1:9" ht="24.95" customHeight="1" x14ac:dyDescent="0.25">
      <c r="A77" s="32">
        <v>40</v>
      </c>
      <c r="B77" s="29" t="s">
        <v>134</v>
      </c>
      <c r="C77" s="33" t="s">
        <v>135</v>
      </c>
      <c r="D77" s="29" t="s">
        <v>136</v>
      </c>
      <c r="E77" s="101" t="s">
        <v>64</v>
      </c>
      <c r="F77" s="30">
        <v>45</v>
      </c>
      <c r="G77" s="31"/>
      <c r="H77" s="31"/>
      <c r="I77" s="31">
        <f>ROUND(F77*(G77+H77),2)</f>
        <v>0</v>
      </c>
    </row>
    <row r="78" spans="1:9" ht="24.95" customHeight="1" x14ac:dyDescent="0.25">
      <c r="A78" s="32">
        <v>41</v>
      </c>
      <c r="B78" s="29" t="s">
        <v>134</v>
      </c>
      <c r="C78" s="33" t="s">
        <v>137</v>
      </c>
      <c r="D78" s="29" t="s">
        <v>138</v>
      </c>
      <c r="E78" s="101" t="s">
        <v>64</v>
      </c>
      <c r="F78" s="30">
        <v>30</v>
      </c>
      <c r="G78" s="31"/>
      <c r="H78" s="31"/>
      <c r="I78" s="31">
        <f>ROUND(F78*(G78+H78),2)</f>
        <v>0</v>
      </c>
    </row>
    <row r="79" spans="1:9" ht="24.95" customHeight="1" x14ac:dyDescent="0.25">
      <c r="A79" s="32">
        <v>42</v>
      </c>
      <c r="B79" s="29" t="s">
        <v>134</v>
      </c>
      <c r="C79" s="33" t="s">
        <v>139</v>
      </c>
      <c r="D79" s="29" t="s">
        <v>140</v>
      </c>
      <c r="E79" s="101" t="s">
        <v>64</v>
      </c>
      <c r="F79" s="30">
        <v>75</v>
      </c>
      <c r="G79" s="31"/>
      <c r="H79" s="31"/>
      <c r="I79" s="31">
        <f>ROUND(F79*(G79+H79),2)</f>
        <v>0</v>
      </c>
    </row>
    <row r="80" spans="1:9" x14ac:dyDescent="0.25">
      <c r="A80" s="19"/>
      <c r="B80" s="19"/>
      <c r="C80" s="28">
        <v>722</v>
      </c>
      <c r="D80" s="28" t="s">
        <v>21</v>
      </c>
      <c r="E80" s="100"/>
      <c r="F80" s="27"/>
      <c r="G80" s="21"/>
      <c r="H80" s="21"/>
      <c r="I80" s="21">
        <f>ROUND((SUM(I76:I79))/1,2)</f>
        <v>0</v>
      </c>
    </row>
    <row r="81" spans="1:9" x14ac:dyDescent="0.25">
      <c r="A81" s="1"/>
      <c r="B81" s="1"/>
      <c r="C81" s="1"/>
      <c r="D81" s="1"/>
      <c r="E81" s="102"/>
      <c r="F81" s="23"/>
      <c r="G81" s="14"/>
      <c r="H81" s="14"/>
      <c r="I81" s="14"/>
    </row>
    <row r="82" spans="1:9" x14ac:dyDescent="0.25">
      <c r="A82" s="19"/>
      <c r="B82" s="19"/>
      <c r="C82" s="28">
        <v>732</v>
      </c>
      <c r="D82" s="28" t="s">
        <v>22</v>
      </c>
      <c r="E82" s="100"/>
      <c r="F82" s="27"/>
      <c r="G82" s="20"/>
      <c r="H82" s="20"/>
      <c r="I82" s="20"/>
    </row>
    <row r="83" spans="1:9" ht="24.95" customHeight="1" x14ac:dyDescent="0.25">
      <c r="A83" s="32">
        <v>43</v>
      </c>
      <c r="B83" s="29" t="s">
        <v>141</v>
      </c>
      <c r="C83" s="33" t="s">
        <v>142</v>
      </c>
      <c r="D83" s="29" t="s">
        <v>143</v>
      </c>
      <c r="E83" s="101" t="s">
        <v>144</v>
      </c>
      <c r="F83" s="30">
        <v>2</v>
      </c>
      <c r="G83" s="31"/>
      <c r="H83" s="31"/>
      <c r="I83" s="31">
        <f t="shared" ref="I83:I101" si="2">ROUND(F83*(G83+H83),2)</f>
        <v>0</v>
      </c>
    </row>
    <row r="84" spans="1:9" ht="24.95" customHeight="1" x14ac:dyDescent="0.25">
      <c r="A84" s="32">
        <v>44</v>
      </c>
      <c r="B84" s="29" t="s">
        <v>141</v>
      </c>
      <c r="C84" s="33" t="s">
        <v>145</v>
      </c>
      <c r="D84" s="29" t="s">
        <v>146</v>
      </c>
      <c r="E84" s="101" t="s">
        <v>144</v>
      </c>
      <c r="F84" s="30">
        <v>2</v>
      </c>
      <c r="G84" s="31"/>
      <c r="H84" s="31"/>
      <c r="I84" s="31">
        <f t="shared" si="2"/>
        <v>0</v>
      </c>
    </row>
    <row r="85" spans="1:9" ht="24.95" customHeight="1" x14ac:dyDescent="0.25">
      <c r="A85" s="32">
        <v>45</v>
      </c>
      <c r="B85" s="29" t="s">
        <v>141</v>
      </c>
      <c r="C85" s="33" t="s">
        <v>147</v>
      </c>
      <c r="D85" s="29" t="s">
        <v>148</v>
      </c>
      <c r="E85" s="101" t="s">
        <v>144</v>
      </c>
      <c r="F85" s="30">
        <v>2</v>
      </c>
      <c r="G85" s="31"/>
      <c r="H85" s="31"/>
      <c r="I85" s="31">
        <f t="shared" si="2"/>
        <v>0</v>
      </c>
    </row>
    <row r="86" spans="1:9" ht="35.1" customHeight="1" x14ac:dyDescent="0.25">
      <c r="A86" s="37">
        <v>46</v>
      </c>
      <c r="B86" s="34" t="s">
        <v>149</v>
      </c>
      <c r="C86" s="38" t="s">
        <v>150</v>
      </c>
      <c r="D86" s="34" t="s">
        <v>439</v>
      </c>
      <c r="E86" s="103" t="s">
        <v>144</v>
      </c>
      <c r="F86" s="35">
        <v>1</v>
      </c>
      <c r="G86" s="36"/>
      <c r="H86" s="36"/>
      <c r="I86" s="36">
        <f t="shared" si="2"/>
        <v>0</v>
      </c>
    </row>
    <row r="87" spans="1:9" ht="35.1" customHeight="1" x14ac:dyDescent="0.25">
      <c r="A87" s="37">
        <v>47</v>
      </c>
      <c r="B87" s="34" t="s">
        <v>149</v>
      </c>
      <c r="C87" s="38" t="s">
        <v>151</v>
      </c>
      <c r="D87" s="34" t="s">
        <v>440</v>
      </c>
      <c r="E87" s="103" t="s">
        <v>144</v>
      </c>
      <c r="F87" s="35">
        <v>1</v>
      </c>
      <c r="G87" s="36"/>
      <c r="H87" s="36"/>
      <c r="I87" s="36">
        <f t="shared" si="2"/>
        <v>0</v>
      </c>
    </row>
    <row r="88" spans="1:9" ht="35.1" customHeight="1" x14ac:dyDescent="0.25">
      <c r="A88" s="32">
        <v>48</v>
      </c>
      <c r="B88" s="29" t="s">
        <v>141</v>
      </c>
      <c r="C88" s="33" t="s">
        <v>152</v>
      </c>
      <c r="D88" s="29" t="s">
        <v>153</v>
      </c>
      <c r="E88" s="101" t="s">
        <v>144</v>
      </c>
      <c r="F88" s="30">
        <v>2</v>
      </c>
      <c r="G88" s="31"/>
      <c r="H88" s="31"/>
      <c r="I88" s="31">
        <f t="shared" si="2"/>
        <v>0</v>
      </c>
    </row>
    <row r="89" spans="1:9" ht="24.95" customHeight="1" x14ac:dyDescent="0.25">
      <c r="A89" s="32">
        <v>49</v>
      </c>
      <c r="B89" s="29" t="s">
        <v>141</v>
      </c>
      <c r="C89" s="33" t="s">
        <v>154</v>
      </c>
      <c r="D89" s="29" t="s">
        <v>155</v>
      </c>
      <c r="E89" s="101" t="s">
        <v>144</v>
      </c>
      <c r="F89" s="30">
        <v>2</v>
      </c>
      <c r="G89" s="31"/>
      <c r="H89" s="31"/>
      <c r="I89" s="31">
        <f t="shared" si="2"/>
        <v>0</v>
      </c>
    </row>
    <row r="90" spans="1:9" ht="24.95" customHeight="1" x14ac:dyDescent="0.25">
      <c r="A90" s="32">
        <v>50</v>
      </c>
      <c r="B90" s="29" t="s">
        <v>141</v>
      </c>
      <c r="C90" s="33" t="s">
        <v>156</v>
      </c>
      <c r="D90" s="29" t="s">
        <v>157</v>
      </c>
      <c r="E90" s="101" t="s">
        <v>144</v>
      </c>
      <c r="F90" s="30">
        <v>8</v>
      </c>
      <c r="G90" s="31"/>
      <c r="H90" s="31"/>
      <c r="I90" s="31">
        <f t="shared" si="2"/>
        <v>0</v>
      </c>
    </row>
    <row r="91" spans="1:9" ht="24.95" customHeight="1" x14ac:dyDescent="0.25">
      <c r="A91" s="32">
        <v>51</v>
      </c>
      <c r="B91" s="29" t="s">
        <v>141</v>
      </c>
      <c r="C91" s="33" t="s">
        <v>158</v>
      </c>
      <c r="D91" s="29" t="s">
        <v>159</v>
      </c>
      <c r="E91" s="101" t="s">
        <v>144</v>
      </c>
      <c r="F91" s="30">
        <v>2</v>
      </c>
      <c r="G91" s="31"/>
      <c r="H91" s="31"/>
      <c r="I91" s="31">
        <f t="shared" si="2"/>
        <v>0</v>
      </c>
    </row>
    <row r="92" spans="1:9" ht="24.95" customHeight="1" x14ac:dyDescent="0.25">
      <c r="A92" s="32">
        <v>52</v>
      </c>
      <c r="B92" s="29" t="s">
        <v>141</v>
      </c>
      <c r="C92" s="33" t="s">
        <v>160</v>
      </c>
      <c r="D92" s="29" t="s">
        <v>161</v>
      </c>
      <c r="E92" s="101" t="s">
        <v>144</v>
      </c>
      <c r="F92" s="30">
        <v>2</v>
      </c>
      <c r="G92" s="31"/>
      <c r="H92" s="31"/>
      <c r="I92" s="31">
        <f t="shared" si="2"/>
        <v>0</v>
      </c>
    </row>
    <row r="93" spans="1:9" ht="24.95" customHeight="1" x14ac:dyDescent="0.25">
      <c r="A93" s="37">
        <v>53</v>
      </c>
      <c r="B93" s="34" t="s">
        <v>149</v>
      </c>
      <c r="C93" s="38" t="s">
        <v>162</v>
      </c>
      <c r="D93" s="34" t="s">
        <v>163</v>
      </c>
      <c r="E93" s="103" t="s">
        <v>144</v>
      </c>
      <c r="F93" s="35">
        <v>2</v>
      </c>
      <c r="G93" s="36"/>
      <c r="H93" s="36"/>
      <c r="I93" s="36">
        <f t="shared" si="2"/>
        <v>0</v>
      </c>
    </row>
    <row r="94" spans="1:9" ht="24.95" customHeight="1" x14ac:dyDescent="0.25">
      <c r="A94" s="37">
        <v>54</v>
      </c>
      <c r="B94" s="34" t="s">
        <v>149</v>
      </c>
      <c r="C94" s="38" t="s">
        <v>164</v>
      </c>
      <c r="D94" s="34" t="s">
        <v>165</v>
      </c>
      <c r="E94" s="103" t="s">
        <v>144</v>
      </c>
      <c r="F94" s="35">
        <v>2</v>
      </c>
      <c r="G94" s="36"/>
      <c r="H94" s="36"/>
      <c r="I94" s="36">
        <f t="shared" si="2"/>
        <v>0</v>
      </c>
    </row>
    <row r="95" spans="1:9" ht="24.95" customHeight="1" x14ac:dyDescent="0.25">
      <c r="A95" s="37">
        <v>55</v>
      </c>
      <c r="B95" s="34" t="s">
        <v>149</v>
      </c>
      <c r="C95" s="38" t="s">
        <v>166</v>
      </c>
      <c r="D95" s="34" t="s">
        <v>167</v>
      </c>
      <c r="E95" s="103" t="s">
        <v>144</v>
      </c>
      <c r="F95" s="35">
        <v>2</v>
      </c>
      <c r="G95" s="36"/>
      <c r="H95" s="36"/>
      <c r="I95" s="36">
        <f t="shared" si="2"/>
        <v>0</v>
      </c>
    </row>
    <row r="96" spans="1:9" ht="24.95" customHeight="1" x14ac:dyDescent="0.25">
      <c r="A96" s="37">
        <v>56</v>
      </c>
      <c r="B96" s="34" t="s">
        <v>168</v>
      </c>
      <c r="C96" s="38" t="s">
        <v>169</v>
      </c>
      <c r="D96" s="34" t="s">
        <v>170</v>
      </c>
      <c r="E96" s="103" t="s">
        <v>144</v>
      </c>
      <c r="F96" s="35">
        <v>1</v>
      </c>
      <c r="G96" s="36"/>
      <c r="H96" s="36"/>
      <c r="I96" s="36">
        <f t="shared" si="2"/>
        <v>0</v>
      </c>
    </row>
    <row r="97" spans="1:9" ht="24.95" customHeight="1" x14ac:dyDescent="0.25">
      <c r="A97" s="37">
        <v>57</v>
      </c>
      <c r="B97" s="34" t="s">
        <v>168</v>
      </c>
      <c r="C97" s="38" t="s">
        <v>171</v>
      </c>
      <c r="D97" s="34" t="s">
        <v>172</v>
      </c>
      <c r="E97" s="103" t="s">
        <v>144</v>
      </c>
      <c r="F97" s="35">
        <v>1</v>
      </c>
      <c r="G97" s="36"/>
      <c r="H97" s="36"/>
      <c r="I97" s="36">
        <f t="shared" si="2"/>
        <v>0</v>
      </c>
    </row>
    <row r="98" spans="1:9" ht="24.95" customHeight="1" x14ac:dyDescent="0.25">
      <c r="A98" s="32">
        <v>58</v>
      </c>
      <c r="B98" s="29" t="s">
        <v>141</v>
      </c>
      <c r="C98" s="33" t="s">
        <v>173</v>
      </c>
      <c r="D98" s="29" t="s">
        <v>174</v>
      </c>
      <c r="E98" s="101" t="s">
        <v>116</v>
      </c>
      <c r="F98" s="30">
        <f>SUM(I83:I97,I99:I101)</f>
        <v>0</v>
      </c>
      <c r="G98" s="39"/>
      <c r="H98" s="39"/>
      <c r="I98" s="39">
        <f t="shared" si="2"/>
        <v>0</v>
      </c>
    </row>
    <row r="99" spans="1:9" ht="24.95" customHeight="1" x14ac:dyDescent="0.25">
      <c r="A99" s="37">
        <v>59</v>
      </c>
      <c r="B99" s="34" t="s">
        <v>149</v>
      </c>
      <c r="C99" s="38" t="s">
        <v>175</v>
      </c>
      <c r="D99" s="34" t="s">
        <v>176</v>
      </c>
      <c r="E99" s="103" t="s">
        <v>144</v>
      </c>
      <c r="F99" s="35">
        <v>2</v>
      </c>
      <c r="G99" s="36"/>
      <c r="H99" s="36"/>
      <c r="I99" s="36">
        <f t="shared" si="2"/>
        <v>0</v>
      </c>
    </row>
    <row r="100" spans="1:9" ht="24.95" customHeight="1" x14ac:dyDescent="0.25">
      <c r="A100" s="37">
        <v>60</v>
      </c>
      <c r="B100" s="34" t="s">
        <v>149</v>
      </c>
      <c r="C100" s="38" t="s">
        <v>177</v>
      </c>
      <c r="D100" s="34" t="s">
        <v>178</v>
      </c>
      <c r="E100" s="103" t="s">
        <v>144</v>
      </c>
      <c r="F100" s="35">
        <v>2</v>
      </c>
      <c r="G100" s="36"/>
      <c r="H100" s="36"/>
      <c r="I100" s="36">
        <f t="shared" si="2"/>
        <v>0</v>
      </c>
    </row>
    <row r="101" spans="1:9" ht="24.95" customHeight="1" x14ac:dyDescent="0.25">
      <c r="A101" s="37">
        <v>61</v>
      </c>
      <c r="B101" s="34" t="s">
        <v>149</v>
      </c>
      <c r="C101" s="38" t="s">
        <v>179</v>
      </c>
      <c r="D101" s="34" t="s">
        <v>180</v>
      </c>
      <c r="E101" s="103" t="s">
        <v>144</v>
      </c>
      <c r="F101" s="35">
        <v>2</v>
      </c>
      <c r="G101" s="36"/>
      <c r="H101" s="36"/>
      <c r="I101" s="36">
        <f t="shared" si="2"/>
        <v>0</v>
      </c>
    </row>
    <row r="102" spans="1:9" x14ac:dyDescent="0.25">
      <c r="A102" s="19"/>
      <c r="B102" s="19"/>
      <c r="C102" s="28">
        <v>732</v>
      </c>
      <c r="D102" s="28" t="s">
        <v>22</v>
      </c>
      <c r="E102" s="100"/>
      <c r="F102" s="27"/>
      <c r="G102" s="21"/>
      <c r="H102" s="21"/>
      <c r="I102" s="21">
        <f>ROUND((SUM(I82:I101))/1,2)</f>
        <v>0</v>
      </c>
    </row>
    <row r="103" spans="1:9" x14ac:dyDescent="0.25">
      <c r="A103" s="1"/>
      <c r="B103" s="1"/>
      <c r="C103" s="1"/>
      <c r="D103" s="1"/>
      <c r="E103" s="102"/>
      <c r="F103" s="23"/>
      <c r="G103" s="14"/>
      <c r="H103" s="14"/>
      <c r="I103" s="14"/>
    </row>
    <row r="104" spans="1:9" x14ac:dyDescent="0.25">
      <c r="A104" s="19"/>
      <c r="B104" s="19"/>
      <c r="C104" s="28">
        <v>733</v>
      </c>
      <c r="D104" s="28" t="s">
        <v>23</v>
      </c>
      <c r="E104" s="100"/>
      <c r="F104" s="27"/>
      <c r="G104" s="20"/>
      <c r="H104" s="20"/>
      <c r="I104" s="20"/>
    </row>
    <row r="105" spans="1:9" ht="24.95" customHeight="1" x14ac:dyDescent="0.25">
      <c r="A105" s="32">
        <v>62</v>
      </c>
      <c r="B105" s="29" t="s">
        <v>181</v>
      </c>
      <c r="C105" s="33" t="s">
        <v>182</v>
      </c>
      <c r="D105" s="29" t="s">
        <v>183</v>
      </c>
      <c r="E105" s="101" t="s">
        <v>64</v>
      </c>
      <c r="F105" s="30">
        <v>25</v>
      </c>
      <c r="G105" s="31"/>
      <c r="H105" s="31"/>
      <c r="I105" s="31">
        <f t="shared" ref="I105:I116" si="3">ROUND(F105*(G105+H105),2)</f>
        <v>0</v>
      </c>
    </row>
    <row r="106" spans="1:9" ht="24.95" customHeight="1" x14ac:dyDescent="0.25">
      <c r="A106" s="32">
        <v>63</v>
      </c>
      <c r="B106" s="29" t="s">
        <v>181</v>
      </c>
      <c r="C106" s="33" t="s">
        <v>184</v>
      </c>
      <c r="D106" s="29" t="s">
        <v>185</v>
      </c>
      <c r="E106" s="101" t="s">
        <v>64</v>
      </c>
      <c r="F106" s="30">
        <v>5</v>
      </c>
      <c r="G106" s="31"/>
      <c r="H106" s="31"/>
      <c r="I106" s="31">
        <f t="shared" si="3"/>
        <v>0</v>
      </c>
    </row>
    <row r="107" spans="1:9" ht="24.95" customHeight="1" x14ac:dyDescent="0.25">
      <c r="A107" s="32">
        <v>64</v>
      </c>
      <c r="B107" s="29" t="s">
        <v>181</v>
      </c>
      <c r="C107" s="33" t="s">
        <v>186</v>
      </c>
      <c r="D107" s="29" t="s">
        <v>187</v>
      </c>
      <c r="E107" s="101" t="s">
        <v>64</v>
      </c>
      <c r="F107" s="30">
        <v>30</v>
      </c>
      <c r="G107" s="31"/>
      <c r="H107" s="31"/>
      <c r="I107" s="31">
        <f t="shared" si="3"/>
        <v>0</v>
      </c>
    </row>
    <row r="108" spans="1:9" ht="24.95" customHeight="1" x14ac:dyDescent="0.25">
      <c r="A108" s="32">
        <v>65</v>
      </c>
      <c r="B108" s="29" t="s">
        <v>181</v>
      </c>
      <c r="C108" s="33" t="s">
        <v>188</v>
      </c>
      <c r="D108" s="29" t="s">
        <v>189</v>
      </c>
      <c r="E108" s="101" t="s">
        <v>64</v>
      </c>
      <c r="F108" s="30">
        <v>25</v>
      </c>
      <c r="G108" s="31"/>
      <c r="H108" s="31"/>
      <c r="I108" s="31">
        <f t="shared" si="3"/>
        <v>0</v>
      </c>
    </row>
    <row r="109" spans="1:9" ht="24.95" customHeight="1" x14ac:dyDescent="0.25">
      <c r="A109" s="32">
        <v>66</v>
      </c>
      <c r="B109" s="29" t="s">
        <v>181</v>
      </c>
      <c r="C109" s="33" t="s">
        <v>190</v>
      </c>
      <c r="D109" s="29" t="s">
        <v>191</v>
      </c>
      <c r="E109" s="101" t="s">
        <v>79</v>
      </c>
      <c r="F109" s="30">
        <v>2</v>
      </c>
      <c r="G109" s="31"/>
      <c r="H109" s="31"/>
      <c r="I109" s="31">
        <f t="shared" si="3"/>
        <v>0</v>
      </c>
    </row>
    <row r="110" spans="1:9" ht="24.95" customHeight="1" x14ac:dyDescent="0.25">
      <c r="A110" s="32">
        <v>67</v>
      </c>
      <c r="B110" s="29" t="s">
        <v>181</v>
      </c>
      <c r="C110" s="33" t="s">
        <v>192</v>
      </c>
      <c r="D110" s="29" t="s">
        <v>193</v>
      </c>
      <c r="E110" s="101" t="s">
        <v>64</v>
      </c>
      <c r="F110" s="30">
        <v>25</v>
      </c>
      <c r="G110" s="31"/>
      <c r="H110" s="31"/>
      <c r="I110" s="31">
        <f t="shared" si="3"/>
        <v>0</v>
      </c>
    </row>
    <row r="111" spans="1:9" ht="24.95" customHeight="1" x14ac:dyDescent="0.25">
      <c r="A111" s="32">
        <v>68</v>
      </c>
      <c r="B111" s="29" t="s">
        <v>181</v>
      </c>
      <c r="C111" s="33" t="s">
        <v>194</v>
      </c>
      <c r="D111" s="29" t="s">
        <v>195</v>
      </c>
      <c r="E111" s="101" t="s">
        <v>79</v>
      </c>
      <c r="F111" s="30">
        <v>2</v>
      </c>
      <c r="G111" s="31"/>
      <c r="H111" s="31"/>
      <c r="I111" s="31">
        <f t="shared" si="3"/>
        <v>0</v>
      </c>
    </row>
    <row r="112" spans="1:9" ht="24.95" customHeight="1" x14ac:dyDescent="0.25">
      <c r="A112" s="32">
        <v>69</v>
      </c>
      <c r="B112" s="29" t="s">
        <v>181</v>
      </c>
      <c r="C112" s="33" t="s">
        <v>196</v>
      </c>
      <c r="D112" s="29" t="s">
        <v>197</v>
      </c>
      <c r="E112" s="101" t="s">
        <v>79</v>
      </c>
      <c r="F112" s="30">
        <v>2</v>
      </c>
      <c r="G112" s="31"/>
      <c r="H112" s="31"/>
      <c r="I112" s="31">
        <f t="shared" si="3"/>
        <v>0</v>
      </c>
    </row>
    <row r="113" spans="1:9" ht="24.95" customHeight="1" x14ac:dyDescent="0.25">
      <c r="A113" s="32">
        <v>70</v>
      </c>
      <c r="B113" s="29" t="s">
        <v>181</v>
      </c>
      <c r="C113" s="33" t="s">
        <v>198</v>
      </c>
      <c r="D113" s="29" t="s">
        <v>199</v>
      </c>
      <c r="E113" s="101" t="s">
        <v>79</v>
      </c>
      <c r="F113" s="30">
        <v>2</v>
      </c>
      <c r="G113" s="31"/>
      <c r="H113" s="31"/>
      <c r="I113" s="31">
        <f t="shared" si="3"/>
        <v>0</v>
      </c>
    </row>
    <row r="114" spans="1:9" ht="24.95" customHeight="1" x14ac:dyDescent="0.25">
      <c r="A114" s="32">
        <v>71</v>
      </c>
      <c r="B114" s="29" t="s">
        <v>181</v>
      </c>
      <c r="C114" s="33" t="s">
        <v>200</v>
      </c>
      <c r="D114" s="29" t="s">
        <v>201</v>
      </c>
      <c r="E114" s="101" t="s">
        <v>64</v>
      </c>
      <c r="F114" s="30">
        <v>85</v>
      </c>
      <c r="G114" s="31"/>
      <c r="H114" s="31"/>
      <c r="I114" s="31">
        <f t="shared" si="3"/>
        <v>0</v>
      </c>
    </row>
    <row r="115" spans="1:9" ht="24.95" customHeight="1" x14ac:dyDescent="0.25">
      <c r="A115" s="32">
        <v>72</v>
      </c>
      <c r="B115" s="29" t="s">
        <v>181</v>
      </c>
      <c r="C115" s="33" t="s">
        <v>202</v>
      </c>
      <c r="D115" s="29" t="s">
        <v>203</v>
      </c>
      <c r="E115" s="101" t="s">
        <v>64</v>
      </c>
      <c r="F115" s="30">
        <v>25</v>
      </c>
      <c r="G115" s="31"/>
      <c r="H115" s="31"/>
      <c r="I115" s="31">
        <f t="shared" si="3"/>
        <v>0</v>
      </c>
    </row>
    <row r="116" spans="1:9" ht="24.95" customHeight="1" x14ac:dyDescent="0.25">
      <c r="A116" s="32">
        <v>73</v>
      </c>
      <c r="B116" s="29" t="s">
        <v>181</v>
      </c>
      <c r="C116" s="33" t="s">
        <v>204</v>
      </c>
      <c r="D116" s="29" t="s">
        <v>205</v>
      </c>
      <c r="E116" s="101" t="s">
        <v>116</v>
      </c>
      <c r="F116" s="30">
        <f>SUM(I105:I115)</f>
        <v>0</v>
      </c>
      <c r="G116" s="39"/>
      <c r="H116" s="39"/>
      <c r="I116" s="39">
        <f t="shared" si="3"/>
        <v>0</v>
      </c>
    </row>
    <row r="117" spans="1:9" x14ac:dyDescent="0.25">
      <c r="A117" s="19"/>
      <c r="B117" s="19"/>
      <c r="C117" s="28">
        <v>733</v>
      </c>
      <c r="D117" s="28" t="s">
        <v>23</v>
      </c>
      <c r="E117" s="100"/>
      <c r="F117" s="27"/>
      <c r="G117" s="21"/>
      <c r="H117" s="21"/>
      <c r="I117" s="21">
        <f>ROUND((SUM(I104:I116))/1,2)</f>
        <v>0</v>
      </c>
    </row>
    <row r="118" spans="1:9" x14ac:dyDescent="0.25">
      <c r="A118" s="1"/>
      <c r="B118" s="1"/>
      <c r="C118" s="1"/>
      <c r="D118" s="1"/>
      <c r="E118" s="102"/>
      <c r="F118" s="23"/>
      <c r="G118" s="14"/>
      <c r="H118" s="14"/>
      <c r="I118" s="14"/>
    </row>
    <row r="119" spans="1:9" x14ac:dyDescent="0.25">
      <c r="A119" s="19"/>
      <c r="B119" s="19"/>
      <c r="C119" s="28">
        <v>734</v>
      </c>
      <c r="D119" s="28" t="s">
        <v>24</v>
      </c>
      <c r="E119" s="100"/>
      <c r="F119" s="27"/>
      <c r="G119" s="20"/>
      <c r="H119" s="20"/>
      <c r="I119" s="20"/>
    </row>
    <row r="120" spans="1:9" ht="24.95" customHeight="1" x14ac:dyDescent="0.25">
      <c r="A120" s="32">
        <v>74</v>
      </c>
      <c r="B120" s="29" t="s">
        <v>206</v>
      </c>
      <c r="C120" s="33" t="s">
        <v>207</v>
      </c>
      <c r="D120" s="29" t="s">
        <v>208</v>
      </c>
      <c r="E120" s="101" t="s">
        <v>79</v>
      </c>
      <c r="F120" s="30">
        <v>17</v>
      </c>
      <c r="G120" s="31"/>
      <c r="H120" s="31"/>
      <c r="I120" s="31">
        <f t="shared" ref="I120:I163" si="4">ROUND(F120*(G120+H120),2)</f>
        <v>0</v>
      </c>
    </row>
    <row r="121" spans="1:9" ht="24.95" customHeight="1" x14ac:dyDescent="0.25">
      <c r="A121" s="32">
        <v>75</v>
      </c>
      <c r="B121" s="29" t="s">
        <v>206</v>
      </c>
      <c r="C121" s="33" t="s">
        <v>209</v>
      </c>
      <c r="D121" s="29" t="s">
        <v>210</v>
      </c>
      <c r="E121" s="101" t="s">
        <v>79</v>
      </c>
      <c r="F121" s="30">
        <v>1</v>
      </c>
      <c r="G121" s="31"/>
      <c r="H121" s="31"/>
      <c r="I121" s="31">
        <f t="shared" si="4"/>
        <v>0</v>
      </c>
    </row>
    <row r="122" spans="1:9" ht="24.95" customHeight="1" x14ac:dyDescent="0.25">
      <c r="A122" s="32">
        <v>76</v>
      </c>
      <c r="B122" s="29" t="s">
        <v>206</v>
      </c>
      <c r="C122" s="33" t="s">
        <v>211</v>
      </c>
      <c r="D122" s="29" t="s">
        <v>212</v>
      </c>
      <c r="E122" s="101" t="s">
        <v>79</v>
      </c>
      <c r="F122" s="30">
        <v>6</v>
      </c>
      <c r="G122" s="31"/>
      <c r="H122" s="31"/>
      <c r="I122" s="31">
        <f t="shared" si="4"/>
        <v>0</v>
      </c>
    </row>
    <row r="123" spans="1:9" ht="24.95" customHeight="1" x14ac:dyDescent="0.25">
      <c r="A123" s="32">
        <v>77</v>
      </c>
      <c r="B123" s="29" t="s">
        <v>206</v>
      </c>
      <c r="C123" s="33" t="s">
        <v>213</v>
      </c>
      <c r="D123" s="29" t="s">
        <v>214</v>
      </c>
      <c r="E123" s="101" t="s">
        <v>79</v>
      </c>
      <c r="F123" s="30">
        <v>18</v>
      </c>
      <c r="G123" s="31"/>
      <c r="H123" s="31"/>
      <c r="I123" s="31">
        <f t="shared" si="4"/>
        <v>0</v>
      </c>
    </row>
    <row r="124" spans="1:9" ht="24.95" customHeight="1" x14ac:dyDescent="0.25">
      <c r="A124" s="32">
        <v>78</v>
      </c>
      <c r="B124" s="29" t="s">
        <v>206</v>
      </c>
      <c r="C124" s="33" t="s">
        <v>215</v>
      </c>
      <c r="D124" s="29" t="s">
        <v>216</v>
      </c>
      <c r="E124" s="101" t="s">
        <v>79</v>
      </c>
      <c r="F124" s="30">
        <v>6</v>
      </c>
      <c r="G124" s="31"/>
      <c r="H124" s="31"/>
      <c r="I124" s="31">
        <f t="shared" si="4"/>
        <v>0</v>
      </c>
    </row>
    <row r="125" spans="1:9" ht="24.95" customHeight="1" x14ac:dyDescent="0.25">
      <c r="A125" s="32">
        <v>79</v>
      </c>
      <c r="B125" s="29" t="s">
        <v>206</v>
      </c>
      <c r="C125" s="33" t="s">
        <v>217</v>
      </c>
      <c r="D125" s="29" t="s">
        <v>218</v>
      </c>
      <c r="E125" s="101" t="s">
        <v>79</v>
      </c>
      <c r="F125" s="30">
        <v>8</v>
      </c>
      <c r="G125" s="31"/>
      <c r="H125" s="31"/>
      <c r="I125" s="31">
        <f t="shared" si="4"/>
        <v>0</v>
      </c>
    </row>
    <row r="126" spans="1:9" ht="24.95" customHeight="1" x14ac:dyDescent="0.25">
      <c r="A126" s="32">
        <v>80</v>
      </c>
      <c r="B126" s="29" t="s">
        <v>206</v>
      </c>
      <c r="C126" s="33" t="s">
        <v>219</v>
      </c>
      <c r="D126" s="29" t="s">
        <v>220</v>
      </c>
      <c r="E126" s="101" t="s">
        <v>79</v>
      </c>
      <c r="F126" s="30">
        <v>8</v>
      </c>
      <c r="G126" s="31"/>
      <c r="H126" s="31"/>
      <c r="I126" s="31">
        <f t="shared" si="4"/>
        <v>0</v>
      </c>
    </row>
    <row r="127" spans="1:9" ht="24.95" customHeight="1" x14ac:dyDescent="0.25">
      <c r="A127" s="32">
        <v>81</v>
      </c>
      <c r="B127" s="29" t="s">
        <v>206</v>
      </c>
      <c r="C127" s="33" t="s">
        <v>221</v>
      </c>
      <c r="D127" s="29" t="s">
        <v>222</v>
      </c>
      <c r="E127" s="101" t="s">
        <v>79</v>
      </c>
      <c r="F127" s="30">
        <v>8</v>
      </c>
      <c r="G127" s="31"/>
      <c r="H127" s="31"/>
      <c r="I127" s="31">
        <f t="shared" si="4"/>
        <v>0</v>
      </c>
    </row>
    <row r="128" spans="1:9" ht="24.95" customHeight="1" x14ac:dyDescent="0.25">
      <c r="A128" s="32">
        <v>82</v>
      </c>
      <c r="B128" s="29" t="s">
        <v>206</v>
      </c>
      <c r="C128" s="33" t="s">
        <v>223</v>
      </c>
      <c r="D128" s="29" t="s">
        <v>224</v>
      </c>
      <c r="E128" s="101" t="s">
        <v>79</v>
      </c>
      <c r="F128" s="30">
        <v>2</v>
      </c>
      <c r="G128" s="31"/>
      <c r="H128" s="31"/>
      <c r="I128" s="31">
        <f t="shared" si="4"/>
        <v>0</v>
      </c>
    </row>
    <row r="129" spans="1:9" ht="24.95" customHeight="1" x14ac:dyDescent="0.25">
      <c r="A129" s="32">
        <v>83</v>
      </c>
      <c r="B129" s="29" t="s">
        <v>206</v>
      </c>
      <c r="C129" s="33" t="s">
        <v>225</v>
      </c>
      <c r="D129" s="29" t="s">
        <v>226</v>
      </c>
      <c r="E129" s="101" t="s">
        <v>79</v>
      </c>
      <c r="F129" s="30">
        <v>8</v>
      </c>
      <c r="G129" s="31"/>
      <c r="H129" s="31"/>
      <c r="I129" s="31">
        <f t="shared" si="4"/>
        <v>0</v>
      </c>
    </row>
    <row r="130" spans="1:9" ht="24.95" customHeight="1" x14ac:dyDescent="0.25">
      <c r="A130" s="32">
        <v>84</v>
      </c>
      <c r="B130" s="29" t="s">
        <v>206</v>
      </c>
      <c r="C130" s="33" t="s">
        <v>227</v>
      </c>
      <c r="D130" s="29" t="s">
        <v>228</v>
      </c>
      <c r="E130" s="101" t="s">
        <v>79</v>
      </c>
      <c r="F130" s="30">
        <v>14</v>
      </c>
      <c r="G130" s="31"/>
      <c r="H130" s="31"/>
      <c r="I130" s="31">
        <f t="shared" si="4"/>
        <v>0</v>
      </c>
    </row>
    <row r="131" spans="1:9" ht="24.95" customHeight="1" x14ac:dyDescent="0.25">
      <c r="A131" s="32">
        <v>85</v>
      </c>
      <c r="B131" s="29" t="s">
        <v>206</v>
      </c>
      <c r="C131" s="33" t="s">
        <v>229</v>
      </c>
      <c r="D131" s="29" t="s">
        <v>230</v>
      </c>
      <c r="E131" s="101" t="s">
        <v>79</v>
      </c>
      <c r="F131" s="30">
        <v>8</v>
      </c>
      <c r="G131" s="31"/>
      <c r="H131" s="31"/>
      <c r="I131" s="31">
        <f t="shared" si="4"/>
        <v>0</v>
      </c>
    </row>
    <row r="132" spans="1:9" ht="24.95" customHeight="1" x14ac:dyDescent="0.25">
      <c r="A132" s="37">
        <v>86</v>
      </c>
      <c r="B132" s="34" t="s">
        <v>231</v>
      </c>
      <c r="C132" s="38" t="s">
        <v>232</v>
      </c>
      <c r="D132" s="34" t="s">
        <v>233</v>
      </c>
      <c r="E132" s="103" t="s">
        <v>79</v>
      </c>
      <c r="F132" s="35">
        <v>14</v>
      </c>
      <c r="G132" s="36"/>
      <c r="H132" s="36"/>
      <c r="I132" s="36">
        <f t="shared" si="4"/>
        <v>0</v>
      </c>
    </row>
    <row r="133" spans="1:9" ht="24.95" customHeight="1" x14ac:dyDescent="0.25">
      <c r="A133" s="37">
        <v>87</v>
      </c>
      <c r="B133" s="34" t="s">
        <v>231</v>
      </c>
      <c r="C133" s="38" t="s">
        <v>234</v>
      </c>
      <c r="D133" s="34" t="s">
        <v>235</v>
      </c>
      <c r="E133" s="103" t="s">
        <v>79</v>
      </c>
      <c r="F133" s="35">
        <v>4</v>
      </c>
      <c r="G133" s="36"/>
      <c r="H133" s="36"/>
      <c r="I133" s="36">
        <f t="shared" si="4"/>
        <v>0</v>
      </c>
    </row>
    <row r="134" spans="1:9" ht="24.95" customHeight="1" x14ac:dyDescent="0.25">
      <c r="A134" s="37">
        <v>88</v>
      </c>
      <c r="B134" s="34" t="s">
        <v>231</v>
      </c>
      <c r="C134" s="38" t="s">
        <v>236</v>
      </c>
      <c r="D134" s="34" t="s">
        <v>237</v>
      </c>
      <c r="E134" s="103" t="s">
        <v>79</v>
      </c>
      <c r="F134" s="35">
        <v>4</v>
      </c>
      <c r="G134" s="36"/>
      <c r="H134" s="36"/>
      <c r="I134" s="36">
        <f t="shared" si="4"/>
        <v>0</v>
      </c>
    </row>
    <row r="135" spans="1:9" ht="24.95" customHeight="1" x14ac:dyDescent="0.25">
      <c r="A135" s="37">
        <v>89</v>
      </c>
      <c r="B135" s="34" t="s">
        <v>231</v>
      </c>
      <c r="C135" s="38" t="s">
        <v>238</v>
      </c>
      <c r="D135" s="34" t="s">
        <v>239</v>
      </c>
      <c r="E135" s="103" t="s">
        <v>79</v>
      </c>
      <c r="F135" s="35">
        <v>6</v>
      </c>
      <c r="G135" s="36"/>
      <c r="H135" s="36"/>
      <c r="I135" s="36">
        <f t="shared" si="4"/>
        <v>0</v>
      </c>
    </row>
    <row r="136" spans="1:9" ht="24.95" customHeight="1" x14ac:dyDescent="0.25">
      <c r="A136" s="37">
        <v>90</v>
      </c>
      <c r="B136" s="34" t="s">
        <v>231</v>
      </c>
      <c r="C136" s="38" t="s">
        <v>240</v>
      </c>
      <c r="D136" s="34" t="s">
        <v>241</v>
      </c>
      <c r="E136" s="103" t="s">
        <v>79</v>
      </c>
      <c r="F136" s="35">
        <v>6</v>
      </c>
      <c r="G136" s="36"/>
      <c r="H136" s="36"/>
      <c r="I136" s="36">
        <f t="shared" si="4"/>
        <v>0</v>
      </c>
    </row>
    <row r="137" spans="1:9" ht="24.95" customHeight="1" x14ac:dyDescent="0.25">
      <c r="A137" s="37">
        <v>91</v>
      </c>
      <c r="B137" s="34" t="s">
        <v>231</v>
      </c>
      <c r="C137" s="38" t="s">
        <v>242</v>
      </c>
      <c r="D137" s="34" t="s">
        <v>243</v>
      </c>
      <c r="E137" s="103" t="s">
        <v>79</v>
      </c>
      <c r="F137" s="35">
        <v>2</v>
      </c>
      <c r="G137" s="36"/>
      <c r="H137" s="36"/>
      <c r="I137" s="36">
        <f t="shared" si="4"/>
        <v>0</v>
      </c>
    </row>
    <row r="138" spans="1:9" ht="24.95" customHeight="1" x14ac:dyDescent="0.25">
      <c r="A138" s="37">
        <v>92</v>
      </c>
      <c r="B138" s="34" t="s">
        <v>231</v>
      </c>
      <c r="C138" s="38" t="s">
        <v>244</v>
      </c>
      <c r="D138" s="34" t="s">
        <v>245</v>
      </c>
      <c r="E138" s="103" t="s">
        <v>79</v>
      </c>
      <c r="F138" s="35">
        <v>2</v>
      </c>
      <c r="G138" s="36"/>
      <c r="H138" s="36"/>
      <c r="I138" s="36">
        <f t="shared" si="4"/>
        <v>0</v>
      </c>
    </row>
    <row r="139" spans="1:9" ht="24.95" customHeight="1" x14ac:dyDescent="0.25">
      <c r="A139" s="32">
        <v>93</v>
      </c>
      <c r="B139" s="29" t="s">
        <v>206</v>
      </c>
      <c r="C139" s="33" t="s">
        <v>246</v>
      </c>
      <c r="D139" s="29" t="s">
        <v>247</v>
      </c>
      <c r="E139" s="101" t="s">
        <v>144</v>
      </c>
      <c r="F139" s="30">
        <v>8</v>
      </c>
      <c r="G139" s="31"/>
      <c r="H139" s="31"/>
      <c r="I139" s="31">
        <f t="shared" si="4"/>
        <v>0</v>
      </c>
    </row>
    <row r="140" spans="1:9" ht="24.95" customHeight="1" x14ac:dyDescent="0.25">
      <c r="A140" s="32">
        <v>94</v>
      </c>
      <c r="B140" s="29" t="s">
        <v>206</v>
      </c>
      <c r="C140" s="33" t="s">
        <v>248</v>
      </c>
      <c r="D140" s="29" t="s">
        <v>249</v>
      </c>
      <c r="E140" s="101" t="s">
        <v>79</v>
      </c>
      <c r="F140" s="30">
        <v>2</v>
      </c>
      <c r="G140" s="31"/>
      <c r="H140" s="31"/>
      <c r="I140" s="31">
        <f t="shared" si="4"/>
        <v>0</v>
      </c>
    </row>
    <row r="141" spans="1:9" ht="24.95" customHeight="1" x14ac:dyDescent="0.25">
      <c r="A141" s="37">
        <v>95</v>
      </c>
      <c r="B141" s="34" t="s">
        <v>149</v>
      </c>
      <c r="C141" s="38" t="s">
        <v>250</v>
      </c>
      <c r="D141" s="34" t="s">
        <v>251</v>
      </c>
      <c r="E141" s="103" t="s">
        <v>79</v>
      </c>
      <c r="F141" s="35">
        <v>8</v>
      </c>
      <c r="G141" s="36"/>
      <c r="H141" s="36"/>
      <c r="I141" s="36">
        <f t="shared" si="4"/>
        <v>0</v>
      </c>
    </row>
    <row r="142" spans="1:9" ht="24.95" customHeight="1" x14ac:dyDescent="0.25">
      <c r="A142" s="32">
        <v>96</v>
      </c>
      <c r="B142" s="29" t="s">
        <v>206</v>
      </c>
      <c r="C142" s="33" t="s">
        <v>252</v>
      </c>
      <c r="D142" s="29" t="s">
        <v>253</v>
      </c>
      <c r="E142" s="101" t="s">
        <v>144</v>
      </c>
      <c r="F142" s="30">
        <v>16</v>
      </c>
      <c r="G142" s="31"/>
      <c r="H142" s="31"/>
      <c r="I142" s="31">
        <f t="shared" si="4"/>
        <v>0</v>
      </c>
    </row>
    <row r="143" spans="1:9" ht="24.95" customHeight="1" x14ac:dyDescent="0.25">
      <c r="A143" s="32">
        <v>97</v>
      </c>
      <c r="B143" s="29" t="s">
        <v>206</v>
      </c>
      <c r="C143" s="33" t="s">
        <v>254</v>
      </c>
      <c r="D143" s="29" t="s">
        <v>255</v>
      </c>
      <c r="E143" s="101" t="s">
        <v>256</v>
      </c>
      <c r="F143" s="30">
        <v>2</v>
      </c>
      <c r="G143" s="31"/>
      <c r="H143" s="31"/>
      <c r="I143" s="31">
        <f t="shared" si="4"/>
        <v>0</v>
      </c>
    </row>
    <row r="144" spans="1:9" ht="24.95" customHeight="1" x14ac:dyDescent="0.25">
      <c r="A144" s="37">
        <v>98</v>
      </c>
      <c r="B144" s="34" t="s">
        <v>231</v>
      </c>
      <c r="C144" s="38" t="s">
        <v>257</v>
      </c>
      <c r="D144" s="34" t="s">
        <v>258</v>
      </c>
      <c r="E144" s="103" t="s">
        <v>79</v>
      </c>
      <c r="F144" s="35">
        <v>2</v>
      </c>
      <c r="G144" s="36"/>
      <c r="H144" s="36"/>
      <c r="I144" s="36">
        <f t="shared" si="4"/>
        <v>0</v>
      </c>
    </row>
    <row r="145" spans="1:9" ht="24.95" customHeight="1" x14ac:dyDescent="0.25">
      <c r="A145" s="37">
        <v>99</v>
      </c>
      <c r="B145" s="34" t="s">
        <v>231</v>
      </c>
      <c r="C145" s="38" t="s">
        <v>259</v>
      </c>
      <c r="D145" s="34" t="s">
        <v>260</v>
      </c>
      <c r="E145" s="103" t="s">
        <v>79</v>
      </c>
      <c r="F145" s="35">
        <v>2</v>
      </c>
      <c r="G145" s="36"/>
      <c r="H145" s="36"/>
      <c r="I145" s="36">
        <f t="shared" si="4"/>
        <v>0</v>
      </c>
    </row>
    <row r="146" spans="1:9" ht="24.95" customHeight="1" x14ac:dyDescent="0.25">
      <c r="A146" s="37">
        <v>100</v>
      </c>
      <c r="B146" s="34" t="s">
        <v>231</v>
      </c>
      <c r="C146" s="38" t="s">
        <v>261</v>
      </c>
      <c r="D146" s="34" t="s">
        <v>262</v>
      </c>
      <c r="E146" s="103" t="s">
        <v>79</v>
      </c>
      <c r="F146" s="35">
        <v>2</v>
      </c>
      <c r="G146" s="36"/>
      <c r="H146" s="36"/>
      <c r="I146" s="36">
        <f t="shared" si="4"/>
        <v>0</v>
      </c>
    </row>
    <row r="147" spans="1:9" ht="24.95" customHeight="1" x14ac:dyDescent="0.25">
      <c r="A147" s="37">
        <v>101</v>
      </c>
      <c r="B147" s="34" t="s">
        <v>231</v>
      </c>
      <c r="C147" s="38" t="s">
        <v>263</v>
      </c>
      <c r="D147" s="34" t="s">
        <v>264</v>
      </c>
      <c r="E147" s="103" t="s">
        <v>79</v>
      </c>
      <c r="F147" s="35">
        <v>1</v>
      </c>
      <c r="G147" s="36"/>
      <c r="H147" s="36"/>
      <c r="I147" s="36">
        <f t="shared" si="4"/>
        <v>0</v>
      </c>
    </row>
    <row r="148" spans="1:9" ht="24.95" customHeight="1" x14ac:dyDescent="0.25">
      <c r="A148" s="37">
        <v>102</v>
      </c>
      <c r="B148" s="34" t="s">
        <v>231</v>
      </c>
      <c r="C148" s="38" t="s">
        <v>265</v>
      </c>
      <c r="D148" s="34" t="s">
        <v>266</v>
      </c>
      <c r="E148" s="103" t="s">
        <v>79</v>
      </c>
      <c r="F148" s="35">
        <v>1</v>
      </c>
      <c r="G148" s="36"/>
      <c r="H148" s="36"/>
      <c r="I148" s="36">
        <f t="shared" si="4"/>
        <v>0</v>
      </c>
    </row>
    <row r="149" spans="1:9" ht="24.95" customHeight="1" x14ac:dyDescent="0.25">
      <c r="A149" s="32">
        <v>103</v>
      </c>
      <c r="B149" s="29" t="s">
        <v>206</v>
      </c>
      <c r="C149" s="33" t="s">
        <v>267</v>
      </c>
      <c r="D149" s="29" t="s">
        <v>268</v>
      </c>
      <c r="E149" s="101" t="s">
        <v>144</v>
      </c>
      <c r="F149" s="30">
        <v>2</v>
      </c>
      <c r="G149" s="31"/>
      <c r="H149" s="31"/>
      <c r="I149" s="31">
        <f t="shared" si="4"/>
        <v>0</v>
      </c>
    </row>
    <row r="150" spans="1:9" ht="24.95" customHeight="1" x14ac:dyDescent="0.25">
      <c r="A150" s="32">
        <v>104</v>
      </c>
      <c r="B150" s="29" t="s">
        <v>206</v>
      </c>
      <c r="C150" s="33" t="s">
        <v>269</v>
      </c>
      <c r="D150" s="29" t="s">
        <v>270</v>
      </c>
      <c r="E150" s="101" t="s">
        <v>144</v>
      </c>
      <c r="F150" s="30">
        <v>2</v>
      </c>
      <c r="G150" s="31"/>
      <c r="H150" s="31"/>
      <c r="I150" s="31">
        <f t="shared" si="4"/>
        <v>0</v>
      </c>
    </row>
    <row r="151" spans="1:9" ht="24.95" customHeight="1" x14ac:dyDescent="0.25">
      <c r="A151" s="37">
        <v>105</v>
      </c>
      <c r="B151" s="34" t="s">
        <v>149</v>
      </c>
      <c r="C151" s="38" t="s">
        <v>271</v>
      </c>
      <c r="D151" s="34" t="s">
        <v>272</v>
      </c>
      <c r="E151" s="103" t="s">
        <v>144</v>
      </c>
      <c r="F151" s="35">
        <v>2</v>
      </c>
      <c r="G151" s="36"/>
      <c r="H151" s="36"/>
      <c r="I151" s="36">
        <f t="shared" si="4"/>
        <v>0</v>
      </c>
    </row>
    <row r="152" spans="1:9" ht="24.95" customHeight="1" x14ac:dyDescent="0.25">
      <c r="A152" s="37">
        <v>106</v>
      </c>
      <c r="B152" s="34" t="s">
        <v>149</v>
      </c>
      <c r="C152" s="38" t="s">
        <v>273</v>
      </c>
      <c r="D152" s="34" t="s">
        <v>274</v>
      </c>
      <c r="E152" s="103" t="s">
        <v>144</v>
      </c>
      <c r="F152" s="35">
        <v>2</v>
      </c>
      <c r="G152" s="36"/>
      <c r="H152" s="36"/>
      <c r="I152" s="36">
        <f t="shared" si="4"/>
        <v>0</v>
      </c>
    </row>
    <row r="153" spans="1:9" ht="24.95" customHeight="1" x14ac:dyDescent="0.25">
      <c r="A153" s="37">
        <v>107</v>
      </c>
      <c r="B153" s="34" t="s">
        <v>231</v>
      </c>
      <c r="C153" s="38" t="s">
        <v>275</v>
      </c>
      <c r="D153" s="34" t="s">
        <v>276</v>
      </c>
      <c r="E153" s="103" t="s">
        <v>79</v>
      </c>
      <c r="F153" s="35">
        <v>2</v>
      </c>
      <c r="G153" s="36"/>
      <c r="H153" s="36"/>
      <c r="I153" s="36">
        <f t="shared" si="4"/>
        <v>0</v>
      </c>
    </row>
    <row r="154" spans="1:9" ht="24.95" customHeight="1" x14ac:dyDescent="0.25">
      <c r="A154" s="37">
        <v>108</v>
      </c>
      <c r="B154" s="34" t="s">
        <v>231</v>
      </c>
      <c r="C154" s="38" t="s">
        <v>277</v>
      </c>
      <c r="D154" s="34" t="s">
        <v>278</v>
      </c>
      <c r="E154" s="103" t="s">
        <v>79</v>
      </c>
      <c r="F154" s="35">
        <v>2</v>
      </c>
      <c r="G154" s="36"/>
      <c r="H154" s="36"/>
      <c r="I154" s="36">
        <f t="shared" si="4"/>
        <v>0</v>
      </c>
    </row>
    <row r="155" spans="1:9" ht="24.95" customHeight="1" x14ac:dyDescent="0.25">
      <c r="A155" s="37">
        <v>109</v>
      </c>
      <c r="B155" s="34" t="s">
        <v>231</v>
      </c>
      <c r="C155" s="38" t="s">
        <v>279</v>
      </c>
      <c r="D155" s="34" t="s">
        <v>280</v>
      </c>
      <c r="E155" s="103" t="s">
        <v>79</v>
      </c>
      <c r="F155" s="35">
        <v>2</v>
      </c>
      <c r="G155" s="36"/>
      <c r="H155" s="36"/>
      <c r="I155" s="36">
        <f t="shared" si="4"/>
        <v>0</v>
      </c>
    </row>
    <row r="156" spans="1:9" ht="24.95" customHeight="1" x14ac:dyDescent="0.25">
      <c r="A156" s="37">
        <v>110</v>
      </c>
      <c r="B156" s="34" t="s">
        <v>231</v>
      </c>
      <c r="C156" s="38" t="s">
        <v>281</v>
      </c>
      <c r="D156" s="34" t="s">
        <v>282</v>
      </c>
      <c r="E156" s="103" t="s">
        <v>79</v>
      </c>
      <c r="F156" s="35">
        <v>2</v>
      </c>
      <c r="G156" s="36"/>
      <c r="H156" s="36"/>
      <c r="I156" s="36">
        <f t="shared" si="4"/>
        <v>0</v>
      </c>
    </row>
    <row r="157" spans="1:9" ht="24.95" customHeight="1" x14ac:dyDescent="0.25">
      <c r="A157" s="37">
        <v>111</v>
      </c>
      <c r="B157" s="34" t="s">
        <v>231</v>
      </c>
      <c r="C157" s="38" t="s">
        <v>283</v>
      </c>
      <c r="D157" s="34" t="s">
        <v>284</v>
      </c>
      <c r="E157" s="103" t="s">
        <v>79</v>
      </c>
      <c r="F157" s="35">
        <v>1</v>
      </c>
      <c r="G157" s="36"/>
      <c r="H157" s="36"/>
      <c r="I157" s="36">
        <f t="shared" si="4"/>
        <v>0</v>
      </c>
    </row>
    <row r="158" spans="1:9" ht="24.95" customHeight="1" x14ac:dyDescent="0.25">
      <c r="A158" s="37">
        <v>112</v>
      </c>
      <c r="B158" s="34" t="s">
        <v>231</v>
      </c>
      <c r="C158" s="38" t="s">
        <v>285</v>
      </c>
      <c r="D158" s="34" t="s">
        <v>286</v>
      </c>
      <c r="E158" s="103" t="s">
        <v>79</v>
      </c>
      <c r="F158" s="35">
        <v>1</v>
      </c>
      <c r="G158" s="36"/>
      <c r="H158" s="36"/>
      <c r="I158" s="36">
        <f t="shared" si="4"/>
        <v>0</v>
      </c>
    </row>
    <row r="159" spans="1:9" ht="24.95" customHeight="1" x14ac:dyDescent="0.25">
      <c r="A159" s="37">
        <v>113</v>
      </c>
      <c r="B159" s="34" t="s">
        <v>231</v>
      </c>
      <c r="C159" s="38" t="s">
        <v>287</v>
      </c>
      <c r="D159" s="34" t="s">
        <v>288</v>
      </c>
      <c r="E159" s="103" t="s">
        <v>79</v>
      </c>
      <c r="F159" s="35">
        <v>2</v>
      </c>
      <c r="G159" s="36"/>
      <c r="H159" s="36"/>
      <c r="I159" s="36">
        <f t="shared" si="4"/>
        <v>0</v>
      </c>
    </row>
    <row r="160" spans="1:9" ht="24.95" customHeight="1" x14ac:dyDescent="0.25">
      <c r="A160" s="32">
        <v>114</v>
      </c>
      <c r="B160" s="29" t="s">
        <v>206</v>
      </c>
      <c r="C160" s="33" t="s">
        <v>289</v>
      </c>
      <c r="D160" s="29" t="s">
        <v>290</v>
      </c>
      <c r="E160" s="101" t="s">
        <v>116</v>
      </c>
      <c r="F160" s="30">
        <f>SUM(I120:I159,I161:I163)</f>
        <v>0</v>
      </c>
      <c r="G160" s="39"/>
      <c r="H160" s="39"/>
      <c r="I160" s="39">
        <f t="shared" si="4"/>
        <v>0</v>
      </c>
    </row>
    <row r="161" spans="1:9" ht="24.95" customHeight="1" x14ac:dyDescent="0.25">
      <c r="A161" s="37">
        <v>115</v>
      </c>
      <c r="B161" s="34" t="s">
        <v>149</v>
      </c>
      <c r="C161" s="38" t="s">
        <v>291</v>
      </c>
      <c r="D161" s="34" t="s">
        <v>292</v>
      </c>
      <c r="E161" s="103" t="s">
        <v>144</v>
      </c>
      <c r="F161" s="35">
        <v>1</v>
      </c>
      <c r="G161" s="36"/>
      <c r="H161" s="36"/>
      <c r="I161" s="36">
        <f t="shared" si="4"/>
        <v>0</v>
      </c>
    </row>
    <row r="162" spans="1:9" ht="24.95" customHeight="1" x14ac:dyDescent="0.25">
      <c r="A162" s="37">
        <v>116</v>
      </c>
      <c r="B162" s="34" t="s">
        <v>149</v>
      </c>
      <c r="C162" s="38" t="s">
        <v>293</v>
      </c>
      <c r="D162" s="34" t="s">
        <v>294</v>
      </c>
      <c r="E162" s="103" t="s">
        <v>144</v>
      </c>
      <c r="F162" s="35">
        <v>1</v>
      </c>
      <c r="G162" s="36"/>
      <c r="H162" s="36"/>
      <c r="I162" s="36">
        <f t="shared" si="4"/>
        <v>0</v>
      </c>
    </row>
    <row r="163" spans="1:9" ht="24.95" customHeight="1" x14ac:dyDescent="0.25">
      <c r="A163" s="37">
        <v>117</v>
      </c>
      <c r="B163" s="34" t="s">
        <v>149</v>
      </c>
      <c r="C163" s="38" t="s">
        <v>295</v>
      </c>
      <c r="D163" s="34" t="s">
        <v>296</v>
      </c>
      <c r="E163" s="103" t="s">
        <v>144</v>
      </c>
      <c r="F163" s="35">
        <v>2</v>
      </c>
      <c r="G163" s="36"/>
      <c r="H163" s="36"/>
      <c r="I163" s="36">
        <f t="shared" si="4"/>
        <v>0</v>
      </c>
    </row>
    <row r="164" spans="1:9" x14ac:dyDescent="0.25">
      <c r="A164" s="19"/>
      <c r="B164" s="19"/>
      <c r="C164" s="28">
        <v>734</v>
      </c>
      <c r="D164" s="28" t="s">
        <v>24</v>
      </c>
      <c r="E164" s="100"/>
      <c r="F164" s="27"/>
      <c r="G164" s="21"/>
      <c r="H164" s="21"/>
      <c r="I164" s="21">
        <f>ROUND((SUM(I119:I163))/1,2)</f>
        <v>0</v>
      </c>
    </row>
    <row r="165" spans="1:9" x14ac:dyDescent="0.25">
      <c r="A165" s="1"/>
      <c r="B165" s="1"/>
      <c r="C165" s="1"/>
      <c r="D165" s="1"/>
      <c r="E165" s="102"/>
      <c r="F165" s="23"/>
      <c r="G165" s="14"/>
      <c r="H165" s="14"/>
      <c r="I165" s="14"/>
    </row>
    <row r="166" spans="1:9" x14ac:dyDescent="0.25">
      <c r="A166" s="19"/>
      <c r="B166" s="19"/>
      <c r="C166" s="28">
        <v>767</v>
      </c>
      <c r="D166" s="28" t="s">
        <v>25</v>
      </c>
      <c r="E166" s="100"/>
      <c r="F166" s="27"/>
      <c r="G166" s="20"/>
      <c r="H166" s="20"/>
      <c r="I166" s="20"/>
    </row>
    <row r="167" spans="1:9" ht="24.95" customHeight="1" x14ac:dyDescent="0.25">
      <c r="A167" s="32">
        <v>118</v>
      </c>
      <c r="B167" s="29" t="s">
        <v>297</v>
      </c>
      <c r="C167" s="33" t="s">
        <v>298</v>
      </c>
      <c r="D167" s="29" t="s">
        <v>299</v>
      </c>
      <c r="E167" s="101" t="s">
        <v>64</v>
      </c>
      <c r="F167" s="30">
        <v>25</v>
      </c>
      <c r="G167" s="31"/>
      <c r="H167" s="31"/>
      <c r="I167" s="31">
        <f t="shared" ref="I167:I174" si="5">ROUND(F167*(G167+H167),2)</f>
        <v>0</v>
      </c>
    </row>
    <row r="168" spans="1:9" ht="35.1" customHeight="1" x14ac:dyDescent="0.25">
      <c r="A168" s="32">
        <v>119</v>
      </c>
      <c r="B168" s="29" t="s">
        <v>297</v>
      </c>
      <c r="C168" s="33" t="s">
        <v>300</v>
      </c>
      <c r="D168" s="29" t="s">
        <v>301</v>
      </c>
      <c r="E168" s="101" t="s">
        <v>144</v>
      </c>
      <c r="F168" s="30">
        <v>2</v>
      </c>
      <c r="G168" s="31"/>
      <c r="H168" s="31"/>
      <c r="I168" s="31">
        <f t="shared" si="5"/>
        <v>0</v>
      </c>
    </row>
    <row r="169" spans="1:9" ht="35.1" customHeight="1" x14ac:dyDescent="0.25">
      <c r="A169" s="37">
        <v>120</v>
      </c>
      <c r="B169" s="34" t="s">
        <v>117</v>
      </c>
      <c r="C169" s="38" t="s">
        <v>302</v>
      </c>
      <c r="D169" s="34" t="s">
        <v>303</v>
      </c>
      <c r="E169" s="103" t="s">
        <v>79</v>
      </c>
      <c r="F169" s="35">
        <v>1</v>
      </c>
      <c r="G169" s="36"/>
      <c r="H169" s="36"/>
      <c r="I169" s="36">
        <f t="shared" si="5"/>
        <v>0</v>
      </c>
    </row>
    <row r="170" spans="1:9" ht="24.95" customHeight="1" x14ac:dyDescent="0.25">
      <c r="A170" s="37">
        <v>121</v>
      </c>
      <c r="B170" s="34" t="s">
        <v>105</v>
      </c>
      <c r="C170" s="38" t="s">
        <v>304</v>
      </c>
      <c r="D170" s="34" t="s">
        <v>305</v>
      </c>
      <c r="E170" s="103" t="s">
        <v>60</v>
      </c>
      <c r="F170" s="35">
        <v>0.05</v>
      </c>
      <c r="G170" s="36"/>
      <c r="H170" s="36"/>
      <c r="I170" s="36">
        <f t="shared" si="5"/>
        <v>0</v>
      </c>
    </row>
    <row r="171" spans="1:9" ht="24.95" customHeight="1" x14ac:dyDescent="0.25">
      <c r="A171" s="37">
        <v>122</v>
      </c>
      <c r="B171" s="34" t="s">
        <v>105</v>
      </c>
      <c r="C171" s="38" t="s">
        <v>306</v>
      </c>
      <c r="D171" s="34" t="s">
        <v>307</v>
      </c>
      <c r="E171" s="103" t="s">
        <v>60</v>
      </c>
      <c r="F171" s="35">
        <v>0.08</v>
      </c>
      <c r="G171" s="36"/>
      <c r="H171" s="36"/>
      <c r="I171" s="36">
        <f t="shared" si="5"/>
        <v>0</v>
      </c>
    </row>
    <row r="172" spans="1:9" ht="24.95" customHeight="1" x14ac:dyDescent="0.25">
      <c r="A172" s="37">
        <v>123</v>
      </c>
      <c r="B172" s="34" t="s">
        <v>105</v>
      </c>
      <c r="C172" s="38" t="s">
        <v>308</v>
      </c>
      <c r="D172" s="34" t="s">
        <v>309</v>
      </c>
      <c r="E172" s="103" t="s">
        <v>144</v>
      </c>
      <c r="F172" s="35">
        <v>1</v>
      </c>
      <c r="G172" s="36"/>
      <c r="H172" s="36"/>
      <c r="I172" s="36">
        <f t="shared" si="5"/>
        <v>0</v>
      </c>
    </row>
    <row r="173" spans="1:9" ht="24.95" customHeight="1" x14ac:dyDescent="0.25">
      <c r="A173" s="32">
        <v>124</v>
      </c>
      <c r="B173" s="29" t="s">
        <v>297</v>
      </c>
      <c r="C173" s="33" t="s">
        <v>310</v>
      </c>
      <c r="D173" s="29" t="s">
        <v>311</v>
      </c>
      <c r="E173" s="101" t="s">
        <v>312</v>
      </c>
      <c r="F173" s="30">
        <v>130</v>
      </c>
      <c r="G173" s="31"/>
      <c r="H173" s="31"/>
      <c r="I173" s="31">
        <f t="shared" si="5"/>
        <v>0</v>
      </c>
    </row>
    <row r="174" spans="1:9" ht="24.95" customHeight="1" x14ac:dyDescent="0.25">
      <c r="A174" s="32">
        <v>125</v>
      </c>
      <c r="B174" s="29" t="s">
        <v>297</v>
      </c>
      <c r="C174" s="33" t="s">
        <v>313</v>
      </c>
      <c r="D174" s="29" t="s">
        <v>314</v>
      </c>
      <c r="E174" s="101" t="s">
        <v>116</v>
      </c>
      <c r="F174" s="30">
        <f>SUM(I167:I173)</f>
        <v>0</v>
      </c>
      <c r="G174" s="39"/>
      <c r="H174" s="39"/>
      <c r="I174" s="39">
        <f t="shared" si="5"/>
        <v>0</v>
      </c>
    </row>
    <row r="175" spans="1:9" x14ac:dyDescent="0.25">
      <c r="A175" s="19"/>
      <c r="B175" s="19"/>
      <c r="C175" s="28">
        <v>767</v>
      </c>
      <c r="D175" s="28" t="s">
        <v>25</v>
      </c>
      <c r="E175" s="100"/>
      <c r="F175" s="27"/>
      <c r="G175" s="21"/>
      <c r="H175" s="21"/>
      <c r="I175" s="21">
        <f>ROUND((SUM(I166:I174))/1,2)</f>
        <v>0</v>
      </c>
    </row>
    <row r="176" spans="1:9" x14ac:dyDescent="0.25">
      <c r="A176" s="1"/>
      <c r="B176" s="1"/>
      <c r="C176" s="1"/>
      <c r="D176" s="1"/>
      <c r="E176" s="102"/>
      <c r="F176" s="23"/>
      <c r="G176" s="14"/>
      <c r="H176" s="14"/>
      <c r="I176" s="14"/>
    </row>
    <row r="177" spans="1:9" x14ac:dyDescent="0.25">
      <c r="A177" s="19"/>
      <c r="B177" s="19"/>
      <c r="C177" s="28">
        <v>783</v>
      </c>
      <c r="D177" s="28" t="s">
        <v>26</v>
      </c>
      <c r="E177" s="100"/>
      <c r="F177" s="27"/>
      <c r="G177" s="20"/>
      <c r="H177" s="20"/>
      <c r="I177" s="20"/>
    </row>
    <row r="178" spans="1:9" ht="24.95" customHeight="1" x14ac:dyDescent="0.25">
      <c r="A178" s="32">
        <v>126</v>
      </c>
      <c r="B178" s="29" t="s">
        <v>315</v>
      </c>
      <c r="C178" s="33" t="s">
        <v>316</v>
      </c>
      <c r="D178" s="29" t="s">
        <v>317</v>
      </c>
      <c r="E178" s="101" t="s">
        <v>43</v>
      </c>
      <c r="F178" s="30">
        <v>2.5</v>
      </c>
      <c r="G178" s="31"/>
      <c r="H178" s="31"/>
      <c r="I178" s="31">
        <f>ROUND(F178*(G178+H178),2)</f>
        <v>0</v>
      </c>
    </row>
    <row r="179" spans="1:9" ht="24.95" customHeight="1" x14ac:dyDescent="0.25">
      <c r="A179" s="32">
        <v>127</v>
      </c>
      <c r="B179" s="29" t="s">
        <v>315</v>
      </c>
      <c r="C179" s="33" t="s">
        <v>318</v>
      </c>
      <c r="D179" s="29" t="s">
        <v>319</v>
      </c>
      <c r="E179" s="101" t="s">
        <v>43</v>
      </c>
      <c r="F179" s="30">
        <v>2.5</v>
      </c>
      <c r="G179" s="31"/>
      <c r="H179" s="31"/>
      <c r="I179" s="31">
        <f>ROUND(F179*(G179+H179),2)</f>
        <v>0</v>
      </c>
    </row>
    <row r="180" spans="1:9" ht="24.95" customHeight="1" x14ac:dyDescent="0.25">
      <c r="A180" s="32">
        <v>128</v>
      </c>
      <c r="B180" s="29" t="s">
        <v>315</v>
      </c>
      <c r="C180" s="33" t="s">
        <v>320</v>
      </c>
      <c r="D180" s="29" t="s">
        <v>321</v>
      </c>
      <c r="E180" s="101" t="s">
        <v>64</v>
      </c>
      <c r="F180" s="30">
        <v>85</v>
      </c>
      <c r="G180" s="31"/>
      <c r="H180" s="31"/>
      <c r="I180" s="31">
        <f>ROUND(F180*(G180+H180),2)</f>
        <v>0</v>
      </c>
    </row>
    <row r="181" spans="1:9" ht="24.95" customHeight="1" x14ac:dyDescent="0.25">
      <c r="A181" s="32">
        <v>129</v>
      </c>
      <c r="B181" s="29" t="s">
        <v>315</v>
      </c>
      <c r="C181" s="33" t="s">
        <v>322</v>
      </c>
      <c r="D181" s="29" t="s">
        <v>323</v>
      </c>
      <c r="E181" s="101" t="s">
        <v>64</v>
      </c>
      <c r="F181" s="30">
        <v>25</v>
      </c>
      <c r="G181" s="31"/>
      <c r="H181" s="31"/>
      <c r="I181" s="31">
        <f>ROUND(F181*(G181+H181),2)</f>
        <v>0</v>
      </c>
    </row>
    <row r="182" spans="1:9" ht="24.95" customHeight="1" x14ac:dyDescent="0.25">
      <c r="A182" s="32">
        <v>130</v>
      </c>
      <c r="B182" s="29" t="s">
        <v>315</v>
      </c>
      <c r="C182" s="33" t="s">
        <v>324</v>
      </c>
      <c r="D182" s="29" t="s">
        <v>325</v>
      </c>
      <c r="E182" s="101" t="s">
        <v>43</v>
      </c>
      <c r="F182" s="30">
        <v>1.5</v>
      </c>
      <c r="G182" s="31"/>
      <c r="H182" s="31"/>
      <c r="I182" s="31">
        <f>ROUND(F182*(G182+H182),2)</f>
        <v>0</v>
      </c>
    </row>
    <row r="183" spans="1:9" x14ac:dyDescent="0.25">
      <c r="A183" s="19"/>
      <c r="B183" s="19"/>
      <c r="C183" s="28">
        <v>783</v>
      </c>
      <c r="D183" s="28" t="s">
        <v>26</v>
      </c>
      <c r="E183" s="100"/>
      <c r="F183" s="19"/>
      <c r="G183" s="21"/>
      <c r="H183" s="21"/>
      <c r="I183" s="21">
        <f>ROUND((SUM(I177:I182))/1,2)</f>
        <v>0</v>
      </c>
    </row>
    <row r="184" spans="1:9" x14ac:dyDescent="0.25">
      <c r="A184" s="1"/>
      <c r="B184" s="1"/>
      <c r="C184" s="1"/>
      <c r="D184" s="1"/>
      <c r="E184" s="102"/>
      <c r="F184" s="1"/>
      <c r="G184" s="14"/>
      <c r="H184" s="14"/>
      <c r="I184" s="1"/>
    </row>
    <row r="185" spans="1:9" x14ac:dyDescent="0.25">
      <c r="A185" s="19"/>
      <c r="B185" s="19"/>
      <c r="C185" s="28">
        <v>784</v>
      </c>
      <c r="D185" s="28" t="s">
        <v>27</v>
      </c>
      <c r="E185" s="100"/>
      <c r="F185" s="19"/>
      <c r="G185" s="20"/>
      <c r="H185" s="20"/>
      <c r="I185" s="19"/>
    </row>
    <row r="186" spans="1:9" ht="24.95" customHeight="1" x14ac:dyDescent="0.25">
      <c r="A186" s="32">
        <v>131</v>
      </c>
      <c r="B186" s="29" t="s">
        <v>326</v>
      </c>
      <c r="C186" s="33" t="s">
        <v>327</v>
      </c>
      <c r="D186" s="29" t="s">
        <v>328</v>
      </c>
      <c r="E186" s="101" t="s">
        <v>43</v>
      </c>
      <c r="F186" s="30">
        <v>66</v>
      </c>
      <c r="G186" s="31"/>
      <c r="H186" s="31"/>
      <c r="I186" s="31">
        <f>ROUND(F186*(G186+H186),2)</f>
        <v>0</v>
      </c>
    </row>
    <row r="187" spans="1:9" ht="35.1" customHeight="1" x14ac:dyDescent="0.25">
      <c r="A187" s="32">
        <v>132</v>
      </c>
      <c r="B187" s="29" t="s">
        <v>329</v>
      </c>
      <c r="C187" s="33" t="s">
        <v>330</v>
      </c>
      <c r="D187" s="29" t="s">
        <v>331</v>
      </c>
      <c r="E187" s="101" t="s">
        <v>43</v>
      </c>
      <c r="F187" s="30">
        <v>66</v>
      </c>
      <c r="G187" s="31"/>
      <c r="H187" s="31"/>
      <c r="I187" s="31">
        <f>ROUND(F187*(G187+H187),2)</f>
        <v>0</v>
      </c>
    </row>
    <row r="188" spans="1:9" ht="35.1" customHeight="1" x14ac:dyDescent="0.25">
      <c r="A188" s="32">
        <v>133</v>
      </c>
      <c r="B188" s="29" t="s">
        <v>329</v>
      </c>
      <c r="C188" s="33" t="s">
        <v>332</v>
      </c>
      <c r="D188" s="29" t="s">
        <v>333</v>
      </c>
      <c r="E188" s="101" t="s">
        <v>43</v>
      </c>
      <c r="F188" s="30">
        <v>66</v>
      </c>
      <c r="G188" s="31"/>
      <c r="H188" s="31"/>
      <c r="I188" s="31">
        <f>ROUND(F188*(G188+H188),2)</f>
        <v>0</v>
      </c>
    </row>
    <row r="189" spans="1:9" x14ac:dyDescent="0.25">
      <c r="A189" s="19"/>
      <c r="B189" s="19"/>
      <c r="C189" s="28">
        <v>784</v>
      </c>
      <c r="D189" s="28" t="s">
        <v>27</v>
      </c>
      <c r="E189" s="100"/>
      <c r="F189" s="19"/>
      <c r="G189" s="21"/>
      <c r="H189" s="21"/>
      <c r="I189" s="21">
        <f>ROUND((SUM(I185:I188))/1,2)</f>
        <v>0</v>
      </c>
    </row>
    <row r="190" spans="1:9" x14ac:dyDescent="0.25">
      <c r="A190" s="1"/>
      <c r="B190" s="1"/>
      <c r="C190" s="1"/>
      <c r="D190" s="1"/>
      <c r="E190" s="102"/>
      <c r="F190" s="1"/>
      <c r="G190" s="14"/>
      <c r="H190" s="14"/>
      <c r="I190" s="1"/>
    </row>
    <row r="191" spans="1:9" x14ac:dyDescent="0.25">
      <c r="A191" s="19"/>
      <c r="B191" s="19"/>
      <c r="C191" s="19"/>
      <c r="D191" s="2" t="s">
        <v>18</v>
      </c>
      <c r="E191" s="100"/>
      <c r="F191" s="19"/>
      <c r="G191" s="21"/>
      <c r="H191" s="21"/>
      <c r="I191" s="21">
        <f>ROUND((SUM(I52:I190))/2,2)</f>
        <v>0</v>
      </c>
    </row>
    <row r="192" spans="1:9" x14ac:dyDescent="0.25">
      <c r="A192" s="1"/>
      <c r="B192" s="1"/>
      <c r="C192" s="1"/>
      <c r="D192" s="1"/>
      <c r="E192" s="102"/>
      <c r="F192" s="1"/>
      <c r="G192" s="14"/>
      <c r="H192" s="14"/>
      <c r="I192" s="1"/>
    </row>
    <row r="193" spans="1:9" x14ac:dyDescent="0.25">
      <c r="A193" s="19"/>
      <c r="B193" s="19"/>
      <c r="C193" s="19"/>
      <c r="D193" s="2" t="s">
        <v>28</v>
      </c>
      <c r="E193" s="100"/>
      <c r="F193" s="19"/>
      <c r="G193" s="20"/>
      <c r="H193" s="20"/>
      <c r="I193" s="19"/>
    </row>
    <row r="194" spans="1:9" x14ac:dyDescent="0.25">
      <c r="A194" s="19"/>
      <c r="B194" s="19"/>
      <c r="C194" s="28">
        <v>923</v>
      </c>
      <c r="D194" s="28" t="s">
        <v>29</v>
      </c>
      <c r="E194" s="100"/>
      <c r="F194" s="19"/>
      <c r="G194" s="20"/>
      <c r="H194" s="20"/>
      <c r="I194" s="19"/>
    </row>
    <row r="195" spans="1:9" ht="24.95" customHeight="1" x14ac:dyDescent="0.25">
      <c r="A195" s="32">
        <v>134</v>
      </c>
      <c r="B195" s="29" t="s">
        <v>334</v>
      </c>
      <c r="C195" s="33" t="s">
        <v>335</v>
      </c>
      <c r="D195" s="29" t="s">
        <v>336</v>
      </c>
      <c r="E195" s="101" t="s">
        <v>64</v>
      </c>
      <c r="F195" s="30">
        <v>30</v>
      </c>
      <c r="G195" s="31"/>
      <c r="H195" s="31"/>
      <c r="I195" s="31">
        <f>ROUND(F195*(G195+H195),2)</f>
        <v>0</v>
      </c>
    </row>
    <row r="196" spans="1:9" ht="24.95" customHeight="1" x14ac:dyDescent="0.25">
      <c r="A196" s="32">
        <v>135</v>
      </c>
      <c r="B196" s="29" t="s">
        <v>334</v>
      </c>
      <c r="C196" s="33" t="s">
        <v>337</v>
      </c>
      <c r="D196" s="29" t="s">
        <v>338</v>
      </c>
      <c r="E196" s="101" t="s">
        <v>64</v>
      </c>
      <c r="F196" s="30">
        <v>30</v>
      </c>
      <c r="G196" s="31"/>
      <c r="H196" s="31"/>
      <c r="I196" s="31">
        <f>ROUND(F196*(G196+H196),2)</f>
        <v>0</v>
      </c>
    </row>
    <row r="197" spans="1:9" ht="24.95" customHeight="1" x14ac:dyDescent="0.25">
      <c r="A197" s="32">
        <v>136</v>
      </c>
      <c r="B197" s="29" t="s">
        <v>334</v>
      </c>
      <c r="C197" s="33" t="s">
        <v>339</v>
      </c>
      <c r="D197" s="29" t="s">
        <v>340</v>
      </c>
      <c r="E197" s="101" t="s">
        <v>64</v>
      </c>
      <c r="F197" s="30">
        <v>25</v>
      </c>
      <c r="G197" s="31"/>
      <c r="H197" s="31"/>
      <c r="I197" s="31">
        <f>ROUND(F197*(G197+H197),2)</f>
        <v>0</v>
      </c>
    </row>
    <row r="198" spans="1:9" ht="24.95" customHeight="1" x14ac:dyDescent="0.25">
      <c r="A198" s="32">
        <v>137</v>
      </c>
      <c r="B198" s="29" t="s">
        <v>334</v>
      </c>
      <c r="C198" s="33" t="s">
        <v>341</v>
      </c>
      <c r="D198" s="29" t="s">
        <v>342</v>
      </c>
      <c r="E198" s="101" t="s">
        <v>64</v>
      </c>
      <c r="F198" s="30">
        <v>25</v>
      </c>
      <c r="G198" s="31"/>
      <c r="H198" s="31"/>
      <c r="I198" s="31">
        <f>ROUND(F198*(G198+H198),2)</f>
        <v>0</v>
      </c>
    </row>
    <row r="199" spans="1:9" x14ac:dyDescent="0.25">
      <c r="A199" s="19"/>
      <c r="B199" s="19"/>
      <c r="C199" s="28">
        <v>923</v>
      </c>
      <c r="D199" s="28" t="s">
        <v>29</v>
      </c>
      <c r="E199" s="100"/>
      <c r="F199" s="19"/>
      <c r="G199" s="21"/>
      <c r="H199" s="21"/>
      <c r="I199" s="21">
        <f>ROUND((SUM(I194:I198))/1,2)</f>
        <v>0</v>
      </c>
    </row>
    <row r="200" spans="1:9" x14ac:dyDescent="0.25">
      <c r="A200" s="1"/>
      <c r="B200" s="1"/>
      <c r="C200" s="1"/>
      <c r="D200" s="1"/>
      <c r="E200" s="102"/>
      <c r="F200" s="1"/>
      <c r="G200" s="14"/>
      <c r="H200" s="14"/>
      <c r="I200" s="1"/>
    </row>
    <row r="201" spans="1:9" x14ac:dyDescent="0.25">
      <c r="A201" s="19"/>
      <c r="B201" s="19"/>
      <c r="C201" s="28">
        <v>950</v>
      </c>
      <c r="D201" s="28" t="s">
        <v>30</v>
      </c>
      <c r="E201" s="100"/>
      <c r="F201" s="19"/>
      <c r="G201" s="20"/>
      <c r="H201" s="20"/>
      <c r="I201" s="19"/>
    </row>
    <row r="202" spans="1:9" ht="24.95" customHeight="1" x14ac:dyDescent="0.25">
      <c r="A202" s="32">
        <v>138</v>
      </c>
      <c r="B202" s="29" t="s">
        <v>343</v>
      </c>
      <c r="C202" s="33" t="s">
        <v>344</v>
      </c>
      <c r="D202" s="29" t="s">
        <v>345</v>
      </c>
      <c r="E202" s="101" t="s">
        <v>144</v>
      </c>
      <c r="F202" s="30">
        <v>1</v>
      </c>
      <c r="G202" s="31"/>
      <c r="H202" s="31"/>
      <c r="I202" s="31">
        <f>ROUND(F202*(G202+H202),2)</f>
        <v>0</v>
      </c>
    </row>
    <row r="203" spans="1:9" ht="24.95" customHeight="1" x14ac:dyDescent="0.25">
      <c r="A203" s="32">
        <v>139</v>
      </c>
      <c r="B203" s="29" t="s">
        <v>343</v>
      </c>
      <c r="C203" s="33" t="s">
        <v>346</v>
      </c>
      <c r="D203" s="29" t="s">
        <v>347</v>
      </c>
      <c r="E203" s="101" t="s">
        <v>144</v>
      </c>
      <c r="F203" s="30">
        <v>1</v>
      </c>
      <c r="G203" s="31"/>
      <c r="H203" s="31"/>
      <c r="I203" s="31">
        <f>ROUND(F203*(G203+H203),2)</f>
        <v>0</v>
      </c>
    </row>
    <row r="204" spans="1:9" x14ac:dyDescent="0.25">
      <c r="A204" s="19"/>
      <c r="B204" s="19"/>
      <c r="C204" s="28">
        <v>950</v>
      </c>
      <c r="D204" s="28" t="s">
        <v>30</v>
      </c>
      <c r="E204" s="100"/>
      <c r="F204" s="19"/>
      <c r="G204" s="21"/>
      <c r="H204" s="21"/>
      <c r="I204" s="21">
        <f>ROUND((SUM(I201:I203))/1,2)</f>
        <v>0</v>
      </c>
    </row>
    <row r="205" spans="1:9" x14ac:dyDescent="0.25">
      <c r="A205" s="1"/>
      <c r="B205" s="1"/>
      <c r="C205" s="1"/>
      <c r="D205" s="1"/>
      <c r="E205" s="102"/>
      <c r="F205" s="1"/>
      <c r="G205" s="14"/>
      <c r="H205" s="14"/>
      <c r="I205" s="1"/>
    </row>
    <row r="206" spans="1:9" x14ac:dyDescent="0.25">
      <c r="A206" s="19"/>
      <c r="B206" s="19"/>
      <c r="C206" s="19"/>
      <c r="D206" s="2" t="s">
        <v>28</v>
      </c>
      <c r="E206" s="100"/>
      <c r="F206" s="19"/>
      <c r="G206" s="21"/>
      <c r="H206" s="21"/>
      <c r="I206" s="21">
        <f>ROUND((SUM(I193:I205))/2,2)</f>
        <v>0</v>
      </c>
    </row>
    <row r="207" spans="1:9" x14ac:dyDescent="0.25">
      <c r="A207" s="40"/>
      <c r="B207" s="40"/>
      <c r="C207" s="40"/>
      <c r="D207" s="40" t="s">
        <v>31</v>
      </c>
      <c r="E207" s="40"/>
      <c r="F207" s="40"/>
      <c r="G207" s="41"/>
      <c r="H207" s="41"/>
      <c r="I207" s="41">
        <f>ROUND((SUM(I9:I206))/3,2)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verticalDpi="0" r:id="rId1"/>
  <headerFooter>
    <oddHeader>&amp;C&amp;B&amp; Rozpočet Spišský Štvrtok, CSS 2. etapa / 01-Smrek, 02-Lipa</oddHeader>
    <oddFooter>&amp;RStrana &amp;P z &amp;N    &amp;L&amp;7Spracované systémom Systematic® Kalkulus,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9"/>
  <sheetViews>
    <sheetView zoomScale="115" zoomScaleNormal="115" workbookViewId="0">
      <pane ySplit="4" topLeftCell="A77" activePane="bottomLeft" state="frozen"/>
      <selection pane="bottomLeft" activeCell="F122" sqref="F122"/>
    </sheetView>
  </sheetViews>
  <sheetFormatPr defaultRowHeight="12.75" x14ac:dyDescent="0.25"/>
  <cols>
    <col min="1" max="1" width="4.140625" style="95" customWidth="1"/>
    <col min="2" max="2" width="64.85546875" style="96" customWidth="1"/>
    <col min="3" max="3" width="5.140625" style="97" customWidth="1"/>
    <col min="4" max="4" width="5.42578125" style="97" customWidth="1"/>
    <col min="5" max="5" width="8.85546875" style="98" customWidth="1"/>
    <col min="6" max="6" width="10.140625" style="98" customWidth="1"/>
    <col min="7" max="7" width="4" style="97" customWidth="1"/>
    <col min="8" max="8" width="8" style="97" customWidth="1"/>
    <col min="9" max="9" width="9.140625" style="97"/>
    <col min="10" max="10" width="4.5703125" style="97" customWidth="1"/>
    <col min="11" max="11" width="4.85546875" style="97" customWidth="1"/>
    <col min="12" max="255" width="9.140625" style="97"/>
    <col min="256" max="256" width="4.140625" style="97" customWidth="1"/>
    <col min="257" max="257" width="46.85546875" style="97" customWidth="1"/>
    <col min="258" max="258" width="17.85546875" style="97" customWidth="1"/>
    <col min="259" max="259" width="5.42578125" style="97" customWidth="1"/>
    <col min="260" max="260" width="5.140625" style="97" customWidth="1"/>
    <col min="261" max="261" width="8.85546875" style="97" customWidth="1"/>
    <col min="262" max="262" width="10.140625" style="97" customWidth="1"/>
    <col min="263" max="263" width="4" style="97" customWidth="1"/>
    <col min="264" max="264" width="8" style="97" customWidth="1"/>
    <col min="265" max="265" width="9.140625" style="97"/>
    <col min="266" max="266" width="4.5703125" style="97" customWidth="1"/>
    <col min="267" max="267" width="4.85546875" style="97" customWidth="1"/>
    <col min="268" max="511" width="9.140625" style="97"/>
    <col min="512" max="512" width="4.140625" style="97" customWidth="1"/>
    <col min="513" max="513" width="46.85546875" style="97" customWidth="1"/>
    <col min="514" max="514" width="17.85546875" style="97" customWidth="1"/>
    <col min="515" max="515" width="5.42578125" style="97" customWidth="1"/>
    <col min="516" max="516" width="5.140625" style="97" customWidth="1"/>
    <col min="517" max="517" width="8.85546875" style="97" customWidth="1"/>
    <col min="518" max="518" width="10.140625" style="97" customWidth="1"/>
    <col min="519" max="519" width="4" style="97" customWidth="1"/>
    <col min="520" max="520" width="8" style="97" customWidth="1"/>
    <col min="521" max="521" width="9.140625" style="97"/>
    <col min="522" max="522" width="4.5703125" style="97" customWidth="1"/>
    <col min="523" max="523" width="4.85546875" style="97" customWidth="1"/>
    <col min="524" max="767" width="9.140625" style="97"/>
    <col min="768" max="768" width="4.140625" style="97" customWidth="1"/>
    <col min="769" max="769" width="46.85546875" style="97" customWidth="1"/>
    <col min="770" max="770" width="17.85546875" style="97" customWidth="1"/>
    <col min="771" max="771" width="5.42578125" style="97" customWidth="1"/>
    <col min="772" max="772" width="5.140625" style="97" customWidth="1"/>
    <col min="773" max="773" width="8.85546875" style="97" customWidth="1"/>
    <col min="774" max="774" width="10.140625" style="97" customWidth="1"/>
    <col min="775" max="775" width="4" style="97" customWidth="1"/>
    <col min="776" max="776" width="8" style="97" customWidth="1"/>
    <col min="777" max="777" width="9.140625" style="97"/>
    <col min="778" max="778" width="4.5703125" style="97" customWidth="1"/>
    <col min="779" max="779" width="4.85546875" style="97" customWidth="1"/>
    <col min="780" max="1023" width="9.140625" style="97"/>
    <col min="1024" max="1024" width="4.140625" style="97" customWidth="1"/>
    <col min="1025" max="1025" width="46.85546875" style="97" customWidth="1"/>
    <col min="1026" max="1026" width="17.85546875" style="97" customWidth="1"/>
    <col min="1027" max="1027" width="5.42578125" style="97" customWidth="1"/>
    <col min="1028" max="1028" width="5.140625" style="97" customWidth="1"/>
    <col min="1029" max="1029" width="8.85546875" style="97" customWidth="1"/>
    <col min="1030" max="1030" width="10.140625" style="97" customWidth="1"/>
    <col min="1031" max="1031" width="4" style="97" customWidth="1"/>
    <col min="1032" max="1032" width="8" style="97" customWidth="1"/>
    <col min="1033" max="1033" width="9.140625" style="97"/>
    <col min="1034" max="1034" width="4.5703125" style="97" customWidth="1"/>
    <col min="1035" max="1035" width="4.85546875" style="97" customWidth="1"/>
    <col min="1036" max="1279" width="9.140625" style="97"/>
    <col min="1280" max="1280" width="4.140625" style="97" customWidth="1"/>
    <col min="1281" max="1281" width="46.85546875" style="97" customWidth="1"/>
    <col min="1282" max="1282" width="17.85546875" style="97" customWidth="1"/>
    <col min="1283" max="1283" width="5.42578125" style="97" customWidth="1"/>
    <col min="1284" max="1284" width="5.140625" style="97" customWidth="1"/>
    <col min="1285" max="1285" width="8.85546875" style="97" customWidth="1"/>
    <col min="1286" max="1286" width="10.140625" style="97" customWidth="1"/>
    <col min="1287" max="1287" width="4" style="97" customWidth="1"/>
    <col min="1288" max="1288" width="8" style="97" customWidth="1"/>
    <col min="1289" max="1289" width="9.140625" style="97"/>
    <col min="1290" max="1290" width="4.5703125" style="97" customWidth="1"/>
    <col min="1291" max="1291" width="4.85546875" style="97" customWidth="1"/>
    <col min="1292" max="1535" width="9.140625" style="97"/>
    <col min="1536" max="1536" width="4.140625" style="97" customWidth="1"/>
    <col min="1537" max="1537" width="46.85546875" style="97" customWidth="1"/>
    <col min="1538" max="1538" width="17.85546875" style="97" customWidth="1"/>
    <col min="1539" max="1539" width="5.42578125" style="97" customWidth="1"/>
    <col min="1540" max="1540" width="5.140625" style="97" customWidth="1"/>
    <col min="1541" max="1541" width="8.85546875" style="97" customWidth="1"/>
    <col min="1542" max="1542" width="10.140625" style="97" customWidth="1"/>
    <col min="1543" max="1543" width="4" style="97" customWidth="1"/>
    <col min="1544" max="1544" width="8" style="97" customWidth="1"/>
    <col min="1545" max="1545" width="9.140625" style="97"/>
    <col min="1546" max="1546" width="4.5703125" style="97" customWidth="1"/>
    <col min="1547" max="1547" width="4.85546875" style="97" customWidth="1"/>
    <col min="1548" max="1791" width="9.140625" style="97"/>
    <col min="1792" max="1792" width="4.140625" style="97" customWidth="1"/>
    <col min="1793" max="1793" width="46.85546875" style="97" customWidth="1"/>
    <col min="1794" max="1794" width="17.85546875" style="97" customWidth="1"/>
    <col min="1795" max="1795" width="5.42578125" style="97" customWidth="1"/>
    <col min="1796" max="1796" width="5.140625" style="97" customWidth="1"/>
    <col min="1797" max="1797" width="8.85546875" style="97" customWidth="1"/>
    <col min="1798" max="1798" width="10.140625" style="97" customWidth="1"/>
    <col min="1799" max="1799" width="4" style="97" customWidth="1"/>
    <col min="1800" max="1800" width="8" style="97" customWidth="1"/>
    <col min="1801" max="1801" width="9.140625" style="97"/>
    <col min="1802" max="1802" width="4.5703125" style="97" customWidth="1"/>
    <col min="1803" max="1803" width="4.85546875" style="97" customWidth="1"/>
    <col min="1804" max="2047" width="9.140625" style="97"/>
    <col min="2048" max="2048" width="4.140625" style="97" customWidth="1"/>
    <col min="2049" max="2049" width="46.85546875" style="97" customWidth="1"/>
    <col min="2050" max="2050" width="17.85546875" style="97" customWidth="1"/>
    <col min="2051" max="2051" width="5.42578125" style="97" customWidth="1"/>
    <col min="2052" max="2052" width="5.140625" style="97" customWidth="1"/>
    <col min="2053" max="2053" width="8.85546875" style="97" customWidth="1"/>
    <col min="2054" max="2054" width="10.140625" style="97" customWidth="1"/>
    <col min="2055" max="2055" width="4" style="97" customWidth="1"/>
    <col min="2056" max="2056" width="8" style="97" customWidth="1"/>
    <col min="2057" max="2057" width="9.140625" style="97"/>
    <col min="2058" max="2058" width="4.5703125" style="97" customWidth="1"/>
    <col min="2059" max="2059" width="4.85546875" style="97" customWidth="1"/>
    <col min="2060" max="2303" width="9.140625" style="97"/>
    <col min="2304" max="2304" width="4.140625" style="97" customWidth="1"/>
    <col min="2305" max="2305" width="46.85546875" style="97" customWidth="1"/>
    <col min="2306" max="2306" width="17.85546875" style="97" customWidth="1"/>
    <col min="2307" max="2307" width="5.42578125" style="97" customWidth="1"/>
    <col min="2308" max="2308" width="5.140625" style="97" customWidth="1"/>
    <col min="2309" max="2309" width="8.85546875" style="97" customWidth="1"/>
    <col min="2310" max="2310" width="10.140625" style="97" customWidth="1"/>
    <col min="2311" max="2311" width="4" style="97" customWidth="1"/>
    <col min="2312" max="2312" width="8" style="97" customWidth="1"/>
    <col min="2313" max="2313" width="9.140625" style="97"/>
    <col min="2314" max="2314" width="4.5703125" style="97" customWidth="1"/>
    <col min="2315" max="2315" width="4.85546875" style="97" customWidth="1"/>
    <col min="2316" max="2559" width="9.140625" style="97"/>
    <col min="2560" max="2560" width="4.140625" style="97" customWidth="1"/>
    <col min="2561" max="2561" width="46.85546875" style="97" customWidth="1"/>
    <col min="2562" max="2562" width="17.85546875" style="97" customWidth="1"/>
    <col min="2563" max="2563" width="5.42578125" style="97" customWidth="1"/>
    <col min="2564" max="2564" width="5.140625" style="97" customWidth="1"/>
    <col min="2565" max="2565" width="8.85546875" style="97" customWidth="1"/>
    <col min="2566" max="2566" width="10.140625" style="97" customWidth="1"/>
    <col min="2567" max="2567" width="4" style="97" customWidth="1"/>
    <col min="2568" max="2568" width="8" style="97" customWidth="1"/>
    <col min="2569" max="2569" width="9.140625" style="97"/>
    <col min="2570" max="2570" width="4.5703125" style="97" customWidth="1"/>
    <col min="2571" max="2571" width="4.85546875" style="97" customWidth="1"/>
    <col min="2572" max="2815" width="9.140625" style="97"/>
    <col min="2816" max="2816" width="4.140625" style="97" customWidth="1"/>
    <col min="2817" max="2817" width="46.85546875" style="97" customWidth="1"/>
    <col min="2818" max="2818" width="17.85546875" style="97" customWidth="1"/>
    <col min="2819" max="2819" width="5.42578125" style="97" customWidth="1"/>
    <col min="2820" max="2820" width="5.140625" style="97" customWidth="1"/>
    <col min="2821" max="2821" width="8.85546875" style="97" customWidth="1"/>
    <col min="2822" max="2822" width="10.140625" style="97" customWidth="1"/>
    <col min="2823" max="2823" width="4" style="97" customWidth="1"/>
    <col min="2824" max="2824" width="8" style="97" customWidth="1"/>
    <col min="2825" max="2825" width="9.140625" style="97"/>
    <col min="2826" max="2826" width="4.5703125" style="97" customWidth="1"/>
    <col min="2827" max="2827" width="4.85546875" style="97" customWidth="1"/>
    <col min="2828" max="3071" width="9.140625" style="97"/>
    <col min="3072" max="3072" width="4.140625" style="97" customWidth="1"/>
    <col min="3073" max="3073" width="46.85546875" style="97" customWidth="1"/>
    <col min="3074" max="3074" width="17.85546875" style="97" customWidth="1"/>
    <col min="3075" max="3075" width="5.42578125" style="97" customWidth="1"/>
    <col min="3076" max="3076" width="5.140625" style="97" customWidth="1"/>
    <col min="3077" max="3077" width="8.85546875" style="97" customWidth="1"/>
    <col min="3078" max="3078" width="10.140625" style="97" customWidth="1"/>
    <col min="3079" max="3079" width="4" style="97" customWidth="1"/>
    <col min="3080" max="3080" width="8" style="97" customWidth="1"/>
    <col min="3081" max="3081" width="9.140625" style="97"/>
    <col min="3082" max="3082" width="4.5703125" style="97" customWidth="1"/>
    <col min="3083" max="3083" width="4.85546875" style="97" customWidth="1"/>
    <col min="3084" max="3327" width="9.140625" style="97"/>
    <col min="3328" max="3328" width="4.140625" style="97" customWidth="1"/>
    <col min="3329" max="3329" width="46.85546875" style="97" customWidth="1"/>
    <col min="3330" max="3330" width="17.85546875" style="97" customWidth="1"/>
    <col min="3331" max="3331" width="5.42578125" style="97" customWidth="1"/>
    <col min="3332" max="3332" width="5.140625" style="97" customWidth="1"/>
    <col min="3333" max="3333" width="8.85546875" style="97" customWidth="1"/>
    <col min="3334" max="3334" width="10.140625" style="97" customWidth="1"/>
    <col min="3335" max="3335" width="4" style="97" customWidth="1"/>
    <col min="3336" max="3336" width="8" style="97" customWidth="1"/>
    <col min="3337" max="3337" width="9.140625" style="97"/>
    <col min="3338" max="3338" width="4.5703125" style="97" customWidth="1"/>
    <col min="3339" max="3339" width="4.85546875" style="97" customWidth="1"/>
    <col min="3340" max="3583" width="9.140625" style="97"/>
    <col min="3584" max="3584" width="4.140625" style="97" customWidth="1"/>
    <col min="3585" max="3585" width="46.85546875" style="97" customWidth="1"/>
    <col min="3586" max="3586" width="17.85546875" style="97" customWidth="1"/>
    <col min="3587" max="3587" width="5.42578125" style="97" customWidth="1"/>
    <col min="3588" max="3588" width="5.140625" style="97" customWidth="1"/>
    <col min="3589" max="3589" width="8.85546875" style="97" customWidth="1"/>
    <col min="3590" max="3590" width="10.140625" style="97" customWidth="1"/>
    <col min="3591" max="3591" width="4" style="97" customWidth="1"/>
    <col min="3592" max="3592" width="8" style="97" customWidth="1"/>
    <col min="3593" max="3593" width="9.140625" style="97"/>
    <col min="3594" max="3594" width="4.5703125" style="97" customWidth="1"/>
    <col min="3595" max="3595" width="4.85546875" style="97" customWidth="1"/>
    <col min="3596" max="3839" width="9.140625" style="97"/>
    <col min="3840" max="3840" width="4.140625" style="97" customWidth="1"/>
    <col min="3841" max="3841" width="46.85546875" style="97" customWidth="1"/>
    <col min="3842" max="3842" width="17.85546875" style="97" customWidth="1"/>
    <col min="3843" max="3843" width="5.42578125" style="97" customWidth="1"/>
    <col min="3844" max="3844" width="5.140625" style="97" customWidth="1"/>
    <col min="3845" max="3845" width="8.85546875" style="97" customWidth="1"/>
    <col min="3846" max="3846" width="10.140625" style="97" customWidth="1"/>
    <col min="3847" max="3847" width="4" style="97" customWidth="1"/>
    <col min="3848" max="3848" width="8" style="97" customWidth="1"/>
    <col min="3849" max="3849" width="9.140625" style="97"/>
    <col min="3850" max="3850" width="4.5703125" style="97" customWidth="1"/>
    <col min="3851" max="3851" width="4.85546875" style="97" customWidth="1"/>
    <col min="3852" max="4095" width="9.140625" style="97"/>
    <col min="4096" max="4096" width="4.140625" style="97" customWidth="1"/>
    <col min="4097" max="4097" width="46.85546875" style="97" customWidth="1"/>
    <col min="4098" max="4098" width="17.85546875" style="97" customWidth="1"/>
    <col min="4099" max="4099" width="5.42578125" style="97" customWidth="1"/>
    <col min="4100" max="4100" width="5.140625" style="97" customWidth="1"/>
    <col min="4101" max="4101" width="8.85546875" style="97" customWidth="1"/>
    <col min="4102" max="4102" width="10.140625" style="97" customWidth="1"/>
    <col min="4103" max="4103" width="4" style="97" customWidth="1"/>
    <col min="4104" max="4104" width="8" style="97" customWidth="1"/>
    <col min="4105" max="4105" width="9.140625" style="97"/>
    <col min="4106" max="4106" width="4.5703125" style="97" customWidth="1"/>
    <col min="4107" max="4107" width="4.85546875" style="97" customWidth="1"/>
    <col min="4108" max="4351" width="9.140625" style="97"/>
    <col min="4352" max="4352" width="4.140625" style="97" customWidth="1"/>
    <col min="4353" max="4353" width="46.85546875" style="97" customWidth="1"/>
    <col min="4354" max="4354" width="17.85546875" style="97" customWidth="1"/>
    <col min="4355" max="4355" width="5.42578125" style="97" customWidth="1"/>
    <col min="4356" max="4356" width="5.140625" style="97" customWidth="1"/>
    <col min="4357" max="4357" width="8.85546875" style="97" customWidth="1"/>
    <col min="4358" max="4358" width="10.140625" style="97" customWidth="1"/>
    <col min="4359" max="4359" width="4" style="97" customWidth="1"/>
    <col min="4360" max="4360" width="8" style="97" customWidth="1"/>
    <col min="4361" max="4361" width="9.140625" style="97"/>
    <col min="4362" max="4362" width="4.5703125" style="97" customWidth="1"/>
    <col min="4363" max="4363" width="4.85546875" style="97" customWidth="1"/>
    <col min="4364" max="4607" width="9.140625" style="97"/>
    <col min="4608" max="4608" width="4.140625" style="97" customWidth="1"/>
    <col min="4609" max="4609" width="46.85546875" style="97" customWidth="1"/>
    <col min="4610" max="4610" width="17.85546875" style="97" customWidth="1"/>
    <col min="4611" max="4611" width="5.42578125" style="97" customWidth="1"/>
    <col min="4612" max="4612" width="5.140625" style="97" customWidth="1"/>
    <col min="4613" max="4613" width="8.85546875" style="97" customWidth="1"/>
    <col min="4614" max="4614" width="10.140625" style="97" customWidth="1"/>
    <col min="4615" max="4615" width="4" style="97" customWidth="1"/>
    <col min="4616" max="4616" width="8" style="97" customWidth="1"/>
    <col min="4617" max="4617" width="9.140625" style="97"/>
    <col min="4618" max="4618" width="4.5703125" style="97" customWidth="1"/>
    <col min="4619" max="4619" width="4.85546875" style="97" customWidth="1"/>
    <col min="4620" max="4863" width="9.140625" style="97"/>
    <col min="4864" max="4864" width="4.140625" style="97" customWidth="1"/>
    <col min="4865" max="4865" width="46.85546875" style="97" customWidth="1"/>
    <col min="4866" max="4866" width="17.85546875" style="97" customWidth="1"/>
    <col min="4867" max="4867" width="5.42578125" style="97" customWidth="1"/>
    <col min="4868" max="4868" width="5.140625" style="97" customWidth="1"/>
    <col min="4869" max="4869" width="8.85546875" style="97" customWidth="1"/>
    <col min="4870" max="4870" width="10.140625" style="97" customWidth="1"/>
    <col min="4871" max="4871" width="4" style="97" customWidth="1"/>
    <col min="4872" max="4872" width="8" style="97" customWidth="1"/>
    <col min="4873" max="4873" width="9.140625" style="97"/>
    <col min="4874" max="4874" width="4.5703125" style="97" customWidth="1"/>
    <col min="4875" max="4875" width="4.85546875" style="97" customWidth="1"/>
    <col min="4876" max="5119" width="9.140625" style="97"/>
    <col min="5120" max="5120" width="4.140625" style="97" customWidth="1"/>
    <col min="5121" max="5121" width="46.85546875" style="97" customWidth="1"/>
    <col min="5122" max="5122" width="17.85546875" style="97" customWidth="1"/>
    <col min="5123" max="5123" width="5.42578125" style="97" customWidth="1"/>
    <col min="5124" max="5124" width="5.140625" style="97" customWidth="1"/>
    <col min="5125" max="5125" width="8.85546875" style="97" customWidth="1"/>
    <col min="5126" max="5126" width="10.140625" style="97" customWidth="1"/>
    <col min="5127" max="5127" width="4" style="97" customWidth="1"/>
    <col min="5128" max="5128" width="8" style="97" customWidth="1"/>
    <col min="5129" max="5129" width="9.140625" style="97"/>
    <col min="5130" max="5130" width="4.5703125" style="97" customWidth="1"/>
    <col min="5131" max="5131" width="4.85546875" style="97" customWidth="1"/>
    <col min="5132" max="5375" width="9.140625" style="97"/>
    <col min="5376" max="5376" width="4.140625" style="97" customWidth="1"/>
    <col min="5377" max="5377" width="46.85546875" style="97" customWidth="1"/>
    <col min="5378" max="5378" width="17.85546875" style="97" customWidth="1"/>
    <col min="5379" max="5379" width="5.42578125" style="97" customWidth="1"/>
    <col min="5380" max="5380" width="5.140625" style="97" customWidth="1"/>
    <col min="5381" max="5381" width="8.85546875" style="97" customWidth="1"/>
    <col min="5382" max="5382" width="10.140625" style="97" customWidth="1"/>
    <col min="5383" max="5383" width="4" style="97" customWidth="1"/>
    <col min="5384" max="5384" width="8" style="97" customWidth="1"/>
    <col min="5385" max="5385" width="9.140625" style="97"/>
    <col min="5386" max="5386" width="4.5703125" style="97" customWidth="1"/>
    <col min="5387" max="5387" width="4.85546875" style="97" customWidth="1"/>
    <col min="5388" max="5631" width="9.140625" style="97"/>
    <col min="5632" max="5632" width="4.140625" style="97" customWidth="1"/>
    <col min="5633" max="5633" width="46.85546875" style="97" customWidth="1"/>
    <col min="5634" max="5634" width="17.85546875" style="97" customWidth="1"/>
    <col min="5635" max="5635" width="5.42578125" style="97" customWidth="1"/>
    <col min="5636" max="5636" width="5.140625" style="97" customWidth="1"/>
    <col min="5637" max="5637" width="8.85546875" style="97" customWidth="1"/>
    <col min="5638" max="5638" width="10.140625" style="97" customWidth="1"/>
    <col min="5639" max="5639" width="4" style="97" customWidth="1"/>
    <col min="5640" max="5640" width="8" style="97" customWidth="1"/>
    <col min="5641" max="5641" width="9.140625" style="97"/>
    <col min="5642" max="5642" width="4.5703125" style="97" customWidth="1"/>
    <col min="5643" max="5643" width="4.85546875" style="97" customWidth="1"/>
    <col min="5644" max="5887" width="9.140625" style="97"/>
    <col min="5888" max="5888" width="4.140625" style="97" customWidth="1"/>
    <col min="5889" max="5889" width="46.85546875" style="97" customWidth="1"/>
    <col min="5890" max="5890" width="17.85546875" style="97" customWidth="1"/>
    <col min="5891" max="5891" width="5.42578125" style="97" customWidth="1"/>
    <col min="5892" max="5892" width="5.140625" style="97" customWidth="1"/>
    <col min="5893" max="5893" width="8.85546875" style="97" customWidth="1"/>
    <col min="5894" max="5894" width="10.140625" style="97" customWidth="1"/>
    <col min="5895" max="5895" width="4" style="97" customWidth="1"/>
    <col min="5896" max="5896" width="8" style="97" customWidth="1"/>
    <col min="5897" max="5897" width="9.140625" style="97"/>
    <col min="5898" max="5898" width="4.5703125" style="97" customWidth="1"/>
    <col min="5899" max="5899" width="4.85546875" style="97" customWidth="1"/>
    <col min="5900" max="6143" width="9.140625" style="97"/>
    <col min="6144" max="6144" width="4.140625" style="97" customWidth="1"/>
    <col min="6145" max="6145" width="46.85546875" style="97" customWidth="1"/>
    <col min="6146" max="6146" width="17.85546875" style="97" customWidth="1"/>
    <col min="6147" max="6147" width="5.42578125" style="97" customWidth="1"/>
    <col min="6148" max="6148" width="5.140625" style="97" customWidth="1"/>
    <col min="6149" max="6149" width="8.85546875" style="97" customWidth="1"/>
    <col min="6150" max="6150" width="10.140625" style="97" customWidth="1"/>
    <col min="6151" max="6151" width="4" style="97" customWidth="1"/>
    <col min="6152" max="6152" width="8" style="97" customWidth="1"/>
    <col min="6153" max="6153" width="9.140625" style="97"/>
    <col min="6154" max="6154" width="4.5703125" style="97" customWidth="1"/>
    <col min="6155" max="6155" width="4.85546875" style="97" customWidth="1"/>
    <col min="6156" max="6399" width="9.140625" style="97"/>
    <col min="6400" max="6400" width="4.140625" style="97" customWidth="1"/>
    <col min="6401" max="6401" width="46.85546875" style="97" customWidth="1"/>
    <col min="6402" max="6402" width="17.85546875" style="97" customWidth="1"/>
    <col min="6403" max="6403" width="5.42578125" style="97" customWidth="1"/>
    <col min="6404" max="6404" width="5.140625" style="97" customWidth="1"/>
    <col min="6405" max="6405" width="8.85546875" style="97" customWidth="1"/>
    <col min="6406" max="6406" width="10.140625" style="97" customWidth="1"/>
    <col min="6407" max="6407" width="4" style="97" customWidth="1"/>
    <col min="6408" max="6408" width="8" style="97" customWidth="1"/>
    <col min="6409" max="6409" width="9.140625" style="97"/>
    <col min="6410" max="6410" width="4.5703125" style="97" customWidth="1"/>
    <col min="6411" max="6411" width="4.85546875" style="97" customWidth="1"/>
    <col min="6412" max="6655" width="9.140625" style="97"/>
    <col min="6656" max="6656" width="4.140625" style="97" customWidth="1"/>
    <col min="6657" max="6657" width="46.85546875" style="97" customWidth="1"/>
    <col min="6658" max="6658" width="17.85546875" style="97" customWidth="1"/>
    <col min="6659" max="6659" width="5.42578125" style="97" customWidth="1"/>
    <col min="6660" max="6660" width="5.140625" style="97" customWidth="1"/>
    <col min="6661" max="6661" width="8.85546875" style="97" customWidth="1"/>
    <col min="6662" max="6662" width="10.140625" style="97" customWidth="1"/>
    <col min="6663" max="6663" width="4" style="97" customWidth="1"/>
    <col min="6664" max="6664" width="8" style="97" customWidth="1"/>
    <col min="6665" max="6665" width="9.140625" style="97"/>
    <col min="6666" max="6666" width="4.5703125" style="97" customWidth="1"/>
    <col min="6667" max="6667" width="4.85546875" style="97" customWidth="1"/>
    <col min="6668" max="6911" width="9.140625" style="97"/>
    <col min="6912" max="6912" width="4.140625" style="97" customWidth="1"/>
    <col min="6913" max="6913" width="46.85546875" style="97" customWidth="1"/>
    <col min="6914" max="6914" width="17.85546875" style="97" customWidth="1"/>
    <col min="6915" max="6915" width="5.42578125" style="97" customWidth="1"/>
    <col min="6916" max="6916" width="5.140625" style="97" customWidth="1"/>
    <col min="6917" max="6917" width="8.85546875" style="97" customWidth="1"/>
    <col min="6918" max="6918" width="10.140625" style="97" customWidth="1"/>
    <col min="6919" max="6919" width="4" style="97" customWidth="1"/>
    <col min="6920" max="6920" width="8" style="97" customWidth="1"/>
    <col min="6921" max="6921" width="9.140625" style="97"/>
    <col min="6922" max="6922" width="4.5703125" style="97" customWidth="1"/>
    <col min="6923" max="6923" width="4.85546875" style="97" customWidth="1"/>
    <col min="6924" max="7167" width="9.140625" style="97"/>
    <col min="7168" max="7168" width="4.140625" style="97" customWidth="1"/>
    <col min="7169" max="7169" width="46.85546875" style="97" customWidth="1"/>
    <col min="7170" max="7170" width="17.85546875" style="97" customWidth="1"/>
    <col min="7171" max="7171" width="5.42578125" style="97" customWidth="1"/>
    <col min="7172" max="7172" width="5.140625" style="97" customWidth="1"/>
    <col min="7173" max="7173" width="8.85546875" style="97" customWidth="1"/>
    <col min="7174" max="7174" width="10.140625" style="97" customWidth="1"/>
    <col min="7175" max="7175" width="4" style="97" customWidth="1"/>
    <col min="7176" max="7176" width="8" style="97" customWidth="1"/>
    <col min="7177" max="7177" width="9.140625" style="97"/>
    <col min="7178" max="7178" width="4.5703125" style="97" customWidth="1"/>
    <col min="7179" max="7179" width="4.85546875" style="97" customWidth="1"/>
    <col min="7180" max="7423" width="9.140625" style="97"/>
    <col min="7424" max="7424" width="4.140625" style="97" customWidth="1"/>
    <col min="7425" max="7425" width="46.85546875" style="97" customWidth="1"/>
    <col min="7426" max="7426" width="17.85546875" style="97" customWidth="1"/>
    <col min="7427" max="7427" width="5.42578125" style="97" customWidth="1"/>
    <col min="7428" max="7428" width="5.140625" style="97" customWidth="1"/>
    <col min="7429" max="7429" width="8.85546875" style="97" customWidth="1"/>
    <col min="7430" max="7430" width="10.140625" style="97" customWidth="1"/>
    <col min="7431" max="7431" width="4" style="97" customWidth="1"/>
    <col min="7432" max="7432" width="8" style="97" customWidth="1"/>
    <col min="7433" max="7433" width="9.140625" style="97"/>
    <col min="7434" max="7434" width="4.5703125" style="97" customWidth="1"/>
    <col min="7435" max="7435" width="4.85546875" style="97" customWidth="1"/>
    <col min="7436" max="7679" width="9.140625" style="97"/>
    <col min="7680" max="7680" width="4.140625" style="97" customWidth="1"/>
    <col min="7681" max="7681" width="46.85546875" style="97" customWidth="1"/>
    <col min="7682" max="7682" width="17.85546875" style="97" customWidth="1"/>
    <col min="7683" max="7683" width="5.42578125" style="97" customWidth="1"/>
    <col min="7684" max="7684" width="5.140625" style="97" customWidth="1"/>
    <col min="7685" max="7685" width="8.85546875" style="97" customWidth="1"/>
    <col min="7686" max="7686" width="10.140625" style="97" customWidth="1"/>
    <col min="7687" max="7687" width="4" style="97" customWidth="1"/>
    <col min="7688" max="7688" width="8" style="97" customWidth="1"/>
    <col min="7689" max="7689" width="9.140625" style="97"/>
    <col min="7690" max="7690" width="4.5703125" style="97" customWidth="1"/>
    <col min="7691" max="7691" width="4.85546875" style="97" customWidth="1"/>
    <col min="7692" max="7935" width="9.140625" style="97"/>
    <col min="7936" max="7936" width="4.140625" style="97" customWidth="1"/>
    <col min="7937" max="7937" width="46.85546875" style="97" customWidth="1"/>
    <col min="7938" max="7938" width="17.85546875" style="97" customWidth="1"/>
    <col min="7939" max="7939" width="5.42578125" style="97" customWidth="1"/>
    <col min="7940" max="7940" width="5.140625" style="97" customWidth="1"/>
    <col min="7941" max="7941" width="8.85546875" style="97" customWidth="1"/>
    <col min="7942" max="7942" width="10.140625" style="97" customWidth="1"/>
    <col min="7943" max="7943" width="4" style="97" customWidth="1"/>
    <col min="7944" max="7944" width="8" style="97" customWidth="1"/>
    <col min="7945" max="7945" width="9.140625" style="97"/>
    <col min="7946" max="7946" width="4.5703125" style="97" customWidth="1"/>
    <col min="7947" max="7947" width="4.85546875" style="97" customWidth="1"/>
    <col min="7948" max="8191" width="9.140625" style="97"/>
    <col min="8192" max="8192" width="4.140625" style="97" customWidth="1"/>
    <col min="8193" max="8193" width="46.85546875" style="97" customWidth="1"/>
    <col min="8194" max="8194" width="17.85546875" style="97" customWidth="1"/>
    <col min="8195" max="8195" width="5.42578125" style="97" customWidth="1"/>
    <col min="8196" max="8196" width="5.140625" style="97" customWidth="1"/>
    <col min="8197" max="8197" width="8.85546875" style="97" customWidth="1"/>
    <col min="8198" max="8198" width="10.140625" style="97" customWidth="1"/>
    <col min="8199" max="8199" width="4" style="97" customWidth="1"/>
    <col min="8200" max="8200" width="8" style="97" customWidth="1"/>
    <col min="8201" max="8201" width="9.140625" style="97"/>
    <col min="8202" max="8202" width="4.5703125" style="97" customWidth="1"/>
    <col min="8203" max="8203" width="4.85546875" style="97" customWidth="1"/>
    <col min="8204" max="8447" width="9.140625" style="97"/>
    <col min="8448" max="8448" width="4.140625" style="97" customWidth="1"/>
    <col min="8449" max="8449" width="46.85546875" style="97" customWidth="1"/>
    <col min="8450" max="8450" width="17.85546875" style="97" customWidth="1"/>
    <col min="8451" max="8451" width="5.42578125" style="97" customWidth="1"/>
    <col min="8452" max="8452" width="5.140625" style="97" customWidth="1"/>
    <col min="8453" max="8453" width="8.85546875" style="97" customWidth="1"/>
    <col min="8454" max="8454" width="10.140625" style="97" customWidth="1"/>
    <col min="8455" max="8455" width="4" style="97" customWidth="1"/>
    <col min="8456" max="8456" width="8" style="97" customWidth="1"/>
    <col min="8457" max="8457" width="9.140625" style="97"/>
    <col min="8458" max="8458" width="4.5703125" style="97" customWidth="1"/>
    <col min="8459" max="8459" width="4.85546875" style="97" customWidth="1"/>
    <col min="8460" max="8703" width="9.140625" style="97"/>
    <col min="8704" max="8704" width="4.140625" style="97" customWidth="1"/>
    <col min="8705" max="8705" width="46.85546875" style="97" customWidth="1"/>
    <col min="8706" max="8706" width="17.85546875" style="97" customWidth="1"/>
    <col min="8707" max="8707" width="5.42578125" style="97" customWidth="1"/>
    <col min="8708" max="8708" width="5.140625" style="97" customWidth="1"/>
    <col min="8709" max="8709" width="8.85546875" style="97" customWidth="1"/>
    <col min="8710" max="8710" width="10.140625" style="97" customWidth="1"/>
    <col min="8711" max="8711" width="4" style="97" customWidth="1"/>
    <col min="8712" max="8712" width="8" style="97" customWidth="1"/>
    <col min="8713" max="8713" width="9.140625" style="97"/>
    <col min="8714" max="8714" width="4.5703125" style="97" customWidth="1"/>
    <col min="8715" max="8715" width="4.85546875" style="97" customWidth="1"/>
    <col min="8716" max="8959" width="9.140625" style="97"/>
    <col min="8960" max="8960" width="4.140625" style="97" customWidth="1"/>
    <col min="8961" max="8961" width="46.85546875" style="97" customWidth="1"/>
    <col min="8962" max="8962" width="17.85546875" style="97" customWidth="1"/>
    <col min="8963" max="8963" width="5.42578125" style="97" customWidth="1"/>
    <col min="8964" max="8964" width="5.140625" style="97" customWidth="1"/>
    <col min="8965" max="8965" width="8.85546875" style="97" customWidth="1"/>
    <col min="8966" max="8966" width="10.140625" style="97" customWidth="1"/>
    <col min="8967" max="8967" width="4" style="97" customWidth="1"/>
    <col min="8968" max="8968" width="8" style="97" customWidth="1"/>
    <col min="8969" max="8969" width="9.140625" style="97"/>
    <col min="8970" max="8970" width="4.5703125" style="97" customWidth="1"/>
    <col min="8971" max="8971" width="4.85546875" style="97" customWidth="1"/>
    <col min="8972" max="9215" width="9.140625" style="97"/>
    <col min="9216" max="9216" width="4.140625" style="97" customWidth="1"/>
    <col min="9217" max="9217" width="46.85546875" style="97" customWidth="1"/>
    <col min="9218" max="9218" width="17.85546875" style="97" customWidth="1"/>
    <col min="9219" max="9219" width="5.42578125" style="97" customWidth="1"/>
    <col min="9220" max="9220" width="5.140625" style="97" customWidth="1"/>
    <col min="9221" max="9221" width="8.85546875" style="97" customWidth="1"/>
    <col min="9222" max="9222" width="10.140625" style="97" customWidth="1"/>
    <col min="9223" max="9223" width="4" style="97" customWidth="1"/>
    <col min="9224" max="9224" width="8" style="97" customWidth="1"/>
    <col min="9225" max="9225" width="9.140625" style="97"/>
    <col min="9226" max="9226" width="4.5703125" style="97" customWidth="1"/>
    <col min="9227" max="9227" width="4.85546875" style="97" customWidth="1"/>
    <col min="9228" max="9471" width="9.140625" style="97"/>
    <col min="9472" max="9472" width="4.140625" style="97" customWidth="1"/>
    <col min="9473" max="9473" width="46.85546875" style="97" customWidth="1"/>
    <col min="9474" max="9474" width="17.85546875" style="97" customWidth="1"/>
    <col min="9475" max="9475" width="5.42578125" style="97" customWidth="1"/>
    <col min="9476" max="9476" width="5.140625" style="97" customWidth="1"/>
    <col min="9477" max="9477" width="8.85546875" style="97" customWidth="1"/>
    <col min="9478" max="9478" width="10.140625" style="97" customWidth="1"/>
    <col min="9479" max="9479" width="4" style="97" customWidth="1"/>
    <col min="9480" max="9480" width="8" style="97" customWidth="1"/>
    <col min="9481" max="9481" width="9.140625" style="97"/>
    <col min="9482" max="9482" width="4.5703125" style="97" customWidth="1"/>
    <col min="9483" max="9483" width="4.85546875" style="97" customWidth="1"/>
    <col min="9484" max="9727" width="9.140625" style="97"/>
    <col min="9728" max="9728" width="4.140625" style="97" customWidth="1"/>
    <col min="9729" max="9729" width="46.85546875" style="97" customWidth="1"/>
    <col min="9730" max="9730" width="17.85546875" style="97" customWidth="1"/>
    <col min="9731" max="9731" width="5.42578125" style="97" customWidth="1"/>
    <col min="9732" max="9732" width="5.140625" style="97" customWidth="1"/>
    <col min="9733" max="9733" width="8.85546875" style="97" customWidth="1"/>
    <col min="9734" max="9734" width="10.140625" style="97" customWidth="1"/>
    <col min="9735" max="9735" width="4" style="97" customWidth="1"/>
    <col min="9736" max="9736" width="8" style="97" customWidth="1"/>
    <col min="9737" max="9737" width="9.140625" style="97"/>
    <col min="9738" max="9738" width="4.5703125" style="97" customWidth="1"/>
    <col min="9739" max="9739" width="4.85546875" style="97" customWidth="1"/>
    <col min="9740" max="9983" width="9.140625" style="97"/>
    <col min="9984" max="9984" width="4.140625" style="97" customWidth="1"/>
    <col min="9985" max="9985" width="46.85546875" style="97" customWidth="1"/>
    <col min="9986" max="9986" width="17.85546875" style="97" customWidth="1"/>
    <col min="9987" max="9987" width="5.42578125" style="97" customWidth="1"/>
    <col min="9988" max="9988" width="5.140625" style="97" customWidth="1"/>
    <col min="9989" max="9989" width="8.85546875" style="97" customWidth="1"/>
    <col min="9990" max="9990" width="10.140625" style="97" customWidth="1"/>
    <col min="9991" max="9991" width="4" style="97" customWidth="1"/>
    <col min="9992" max="9992" width="8" style="97" customWidth="1"/>
    <col min="9993" max="9993" width="9.140625" style="97"/>
    <col min="9994" max="9994" width="4.5703125" style="97" customWidth="1"/>
    <col min="9995" max="9995" width="4.85546875" style="97" customWidth="1"/>
    <col min="9996" max="10239" width="9.140625" style="97"/>
    <col min="10240" max="10240" width="4.140625" style="97" customWidth="1"/>
    <col min="10241" max="10241" width="46.85546875" style="97" customWidth="1"/>
    <col min="10242" max="10242" width="17.85546875" style="97" customWidth="1"/>
    <col min="10243" max="10243" width="5.42578125" style="97" customWidth="1"/>
    <col min="10244" max="10244" width="5.140625" style="97" customWidth="1"/>
    <col min="10245" max="10245" width="8.85546875" style="97" customWidth="1"/>
    <col min="10246" max="10246" width="10.140625" style="97" customWidth="1"/>
    <col min="10247" max="10247" width="4" style="97" customWidth="1"/>
    <col min="10248" max="10248" width="8" style="97" customWidth="1"/>
    <col min="10249" max="10249" width="9.140625" style="97"/>
    <col min="10250" max="10250" width="4.5703125" style="97" customWidth="1"/>
    <col min="10251" max="10251" width="4.85546875" style="97" customWidth="1"/>
    <col min="10252" max="10495" width="9.140625" style="97"/>
    <col min="10496" max="10496" width="4.140625" style="97" customWidth="1"/>
    <col min="10497" max="10497" width="46.85546875" style="97" customWidth="1"/>
    <col min="10498" max="10498" width="17.85546875" style="97" customWidth="1"/>
    <col min="10499" max="10499" width="5.42578125" style="97" customWidth="1"/>
    <col min="10500" max="10500" width="5.140625" style="97" customWidth="1"/>
    <col min="10501" max="10501" width="8.85546875" style="97" customWidth="1"/>
    <col min="10502" max="10502" width="10.140625" style="97" customWidth="1"/>
    <col min="10503" max="10503" width="4" style="97" customWidth="1"/>
    <col min="10504" max="10504" width="8" style="97" customWidth="1"/>
    <col min="10505" max="10505" width="9.140625" style="97"/>
    <col min="10506" max="10506" width="4.5703125" style="97" customWidth="1"/>
    <col min="10507" max="10507" width="4.85546875" style="97" customWidth="1"/>
    <col min="10508" max="10751" width="9.140625" style="97"/>
    <col min="10752" max="10752" width="4.140625" style="97" customWidth="1"/>
    <col min="10753" max="10753" width="46.85546875" style="97" customWidth="1"/>
    <col min="10754" max="10754" width="17.85546875" style="97" customWidth="1"/>
    <col min="10755" max="10755" width="5.42578125" style="97" customWidth="1"/>
    <col min="10756" max="10756" width="5.140625" style="97" customWidth="1"/>
    <col min="10757" max="10757" width="8.85546875" style="97" customWidth="1"/>
    <col min="10758" max="10758" width="10.140625" style="97" customWidth="1"/>
    <col min="10759" max="10759" width="4" style="97" customWidth="1"/>
    <col min="10760" max="10760" width="8" style="97" customWidth="1"/>
    <col min="10761" max="10761" width="9.140625" style="97"/>
    <col min="10762" max="10762" width="4.5703125" style="97" customWidth="1"/>
    <col min="10763" max="10763" width="4.85546875" style="97" customWidth="1"/>
    <col min="10764" max="11007" width="9.140625" style="97"/>
    <col min="11008" max="11008" width="4.140625" style="97" customWidth="1"/>
    <col min="11009" max="11009" width="46.85546875" style="97" customWidth="1"/>
    <col min="11010" max="11010" width="17.85546875" style="97" customWidth="1"/>
    <col min="11011" max="11011" width="5.42578125" style="97" customWidth="1"/>
    <col min="11012" max="11012" width="5.140625" style="97" customWidth="1"/>
    <col min="11013" max="11013" width="8.85546875" style="97" customWidth="1"/>
    <col min="11014" max="11014" width="10.140625" style="97" customWidth="1"/>
    <col min="11015" max="11015" width="4" style="97" customWidth="1"/>
    <col min="11016" max="11016" width="8" style="97" customWidth="1"/>
    <col min="11017" max="11017" width="9.140625" style="97"/>
    <col min="11018" max="11018" width="4.5703125" style="97" customWidth="1"/>
    <col min="11019" max="11019" width="4.85546875" style="97" customWidth="1"/>
    <col min="11020" max="11263" width="9.140625" style="97"/>
    <col min="11264" max="11264" width="4.140625" style="97" customWidth="1"/>
    <col min="11265" max="11265" width="46.85546875" style="97" customWidth="1"/>
    <col min="11266" max="11266" width="17.85546875" style="97" customWidth="1"/>
    <col min="11267" max="11267" width="5.42578125" style="97" customWidth="1"/>
    <col min="11268" max="11268" width="5.140625" style="97" customWidth="1"/>
    <col min="11269" max="11269" width="8.85546875" style="97" customWidth="1"/>
    <col min="11270" max="11270" width="10.140625" style="97" customWidth="1"/>
    <col min="11271" max="11271" width="4" style="97" customWidth="1"/>
    <col min="11272" max="11272" width="8" style="97" customWidth="1"/>
    <col min="11273" max="11273" width="9.140625" style="97"/>
    <col min="11274" max="11274" width="4.5703125" style="97" customWidth="1"/>
    <col min="11275" max="11275" width="4.85546875" style="97" customWidth="1"/>
    <col min="11276" max="11519" width="9.140625" style="97"/>
    <col min="11520" max="11520" width="4.140625" style="97" customWidth="1"/>
    <col min="11521" max="11521" width="46.85546875" style="97" customWidth="1"/>
    <col min="11522" max="11522" width="17.85546875" style="97" customWidth="1"/>
    <col min="11523" max="11523" width="5.42578125" style="97" customWidth="1"/>
    <col min="11524" max="11524" width="5.140625" style="97" customWidth="1"/>
    <col min="11525" max="11525" width="8.85546875" style="97" customWidth="1"/>
    <col min="11526" max="11526" width="10.140625" style="97" customWidth="1"/>
    <col min="11527" max="11527" width="4" style="97" customWidth="1"/>
    <col min="11528" max="11528" width="8" style="97" customWidth="1"/>
    <col min="11529" max="11529" width="9.140625" style="97"/>
    <col min="11530" max="11530" width="4.5703125" style="97" customWidth="1"/>
    <col min="11531" max="11531" width="4.85546875" style="97" customWidth="1"/>
    <col min="11532" max="11775" width="9.140625" style="97"/>
    <col min="11776" max="11776" width="4.140625" style="97" customWidth="1"/>
    <col min="11777" max="11777" width="46.85546875" style="97" customWidth="1"/>
    <col min="11778" max="11778" width="17.85546875" style="97" customWidth="1"/>
    <col min="11779" max="11779" width="5.42578125" style="97" customWidth="1"/>
    <col min="11780" max="11780" width="5.140625" style="97" customWidth="1"/>
    <col min="11781" max="11781" width="8.85546875" style="97" customWidth="1"/>
    <col min="11782" max="11782" width="10.140625" style="97" customWidth="1"/>
    <col min="11783" max="11783" width="4" style="97" customWidth="1"/>
    <col min="11784" max="11784" width="8" style="97" customWidth="1"/>
    <col min="11785" max="11785" width="9.140625" style="97"/>
    <col min="11786" max="11786" width="4.5703125" style="97" customWidth="1"/>
    <col min="11787" max="11787" width="4.85546875" style="97" customWidth="1"/>
    <col min="11788" max="12031" width="9.140625" style="97"/>
    <col min="12032" max="12032" width="4.140625" style="97" customWidth="1"/>
    <col min="12033" max="12033" width="46.85546875" style="97" customWidth="1"/>
    <col min="12034" max="12034" width="17.85546875" style="97" customWidth="1"/>
    <col min="12035" max="12035" width="5.42578125" style="97" customWidth="1"/>
    <col min="12036" max="12036" width="5.140625" style="97" customWidth="1"/>
    <col min="12037" max="12037" width="8.85546875" style="97" customWidth="1"/>
    <col min="12038" max="12038" width="10.140625" style="97" customWidth="1"/>
    <col min="12039" max="12039" width="4" style="97" customWidth="1"/>
    <col min="12040" max="12040" width="8" style="97" customWidth="1"/>
    <col min="12041" max="12041" width="9.140625" style="97"/>
    <col min="12042" max="12042" width="4.5703125" style="97" customWidth="1"/>
    <col min="12043" max="12043" width="4.85546875" style="97" customWidth="1"/>
    <col min="12044" max="12287" width="9.140625" style="97"/>
    <col min="12288" max="12288" width="4.140625" style="97" customWidth="1"/>
    <col min="12289" max="12289" width="46.85546875" style="97" customWidth="1"/>
    <col min="12290" max="12290" width="17.85546875" style="97" customWidth="1"/>
    <col min="12291" max="12291" width="5.42578125" style="97" customWidth="1"/>
    <col min="12292" max="12292" width="5.140625" style="97" customWidth="1"/>
    <col min="12293" max="12293" width="8.85546875" style="97" customWidth="1"/>
    <col min="12294" max="12294" width="10.140625" style="97" customWidth="1"/>
    <col min="12295" max="12295" width="4" style="97" customWidth="1"/>
    <col min="12296" max="12296" width="8" style="97" customWidth="1"/>
    <col min="12297" max="12297" width="9.140625" style="97"/>
    <col min="12298" max="12298" width="4.5703125" style="97" customWidth="1"/>
    <col min="12299" max="12299" width="4.85546875" style="97" customWidth="1"/>
    <col min="12300" max="12543" width="9.140625" style="97"/>
    <col min="12544" max="12544" width="4.140625" style="97" customWidth="1"/>
    <col min="12545" max="12545" width="46.85546875" style="97" customWidth="1"/>
    <col min="12546" max="12546" width="17.85546875" style="97" customWidth="1"/>
    <col min="12547" max="12547" width="5.42578125" style="97" customWidth="1"/>
    <col min="12548" max="12548" width="5.140625" style="97" customWidth="1"/>
    <col min="12549" max="12549" width="8.85546875" style="97" customWidth="1"/>
    <col min="12550" max="12550" width="10.140625" style="97" customWidth="1"/>
    <col min="12551" max="12551" width="4" style="97" customWidth="1"/>
    <col min="12552" max="12552" width="8" style="97" customWidth="1"/>
    <col min="12553" max="12553" width="9.140625" style="97"/>
    <col min="12554" max="12554" width="4.5703125" style="97" customWidth="1"/>
    <col min="12555" max="12555" width="4.85546875" style="97" customWidth="1"/>
    <col min="12556" max="12799" width="9.140625" style="97"/>
    <col min="12800" max="12800" width="4.140625" style="97" customWidth="1"/>
    <col min="12801" max="12801" width="46.85546875" style="97" customWidth="1"/>
    <col min="12802" max="12802" width="17.85546875" style="97" customWidth="1"/>
    <col min="12803" max="12803" width="5.42578125" style="97" customWidth="1"/>
    <col min="12804" max="12804" width="5.140625" style="97" customWidth="1"/>
    <col min="12805" max="12805" width="8.85546875" style="97" customWidth="1"/>
    <col min="12806" max="12806" width="10.140625" style="97" customWidth="1"/>
    <col min="12807" max="12807" width="4" style="97" customWidth="1"/>
    <col min="12808" max="12808" width="8" style="97" customWidth="1"/>
    <col min="12809" max="12809" width="9.140625" style="97"/>
    <col min="12810" max="12810" width="4.5703125" style="97" customWidth="1"/>
    <col min="12811" max="12811" width="4.85546875" style="97" customWidth="1"/>
    <col min="12812" max="13055" width="9.140625" style="97"/>
    <col min="13056" max="13056" width="4.140625" style="97" customWidth="1"/>
    <col min="13057" max="13057" width="46.85546875" style="97" customWidth="1"/>
    <col min="13058" max="13058" width="17.85546875" style="97" customWidth="1"/>
    <col min="13059" max="13059" width="5.42578125" style="97" customWidth="1"/>
    <col min="13060" max="13060" width="5.140625" style="97" customWidth="1"/>
    <col min="13061" max="13061" width="8.85546875" style="97" customWidth="1"/>
    <col min="13062" max="13062" width="10.140625" style="97" customWidth="1"/>
    <col min="13063" max="13063" width="4" style="97" customWidth="1"/>
    <col min="13064" max="13064" width="8" style="97" customWidth="1"/>
    <col min="13065" max="13065" width="9.140625" style="97"/>
    <col min="13066" max="13066" width="4.5703125" style="97" customWidth="1"/>
    <col min="13067" max="13067" width="4.85546875" style="97" customWidth="1"/>
    <col min="13068" max="13311" width="9.140625" style="97"/>
    <col min="13312" max="13312" width="4.140625" style="97" customWidth="1"/>
    <col min="13313" max="13313" width="46.85546875" style="97" customWidth="1"/>
    <col min="13314" max="13314" width="17.85546875" style="97" customWidth="1"/>
    <col min="13315" max="13315" width="5.42578125" style="97" customWidth="1"/>
    <col min="13316" max="13316" width="5.140625" style="97" customWidth="1"/>
    <col min="13317" max="13317" width="8.85546875" style="97" customWidth="1"/>
    <col min="13318" max="13318" width="10.140625" style="97" customWidth="1"/>
    <col min="13319" max="13319" width="4" style="97" customWidth="1"/>
    <col min="13320" max="13320" width="8" style="97" customWidth="1"/>
    <col min="13321" max="13321" width="9.140625" style="97"/>
    <col min="13322" max="13322" width="4.5703125" style="97" customWidth="1"/>
    <col min="13323" max="13323" width="4.85546875" style="97" customWidth="1"/>
    <col min="13324" max="13567" width="9.140625" style="97"/>
    <col min="13568" max="13568" width="4.140625" style="97" customWidth="1"/>
    <col min="13569" max="13569" width="46.85546875" style="97" customWidth="1"/>
    <col min="13570" max="13570" width="17.85546875" style="97" customWidth="1"/>
    <col min="13571" max="13571" width="5.42578125" style="97" customWidth="1"/>
    <col min="13572" max="13572" width="5.140625" style="97" customWidth="1"/>
    <col min="13573" max="13573" width="8.85546875" style="97" customWidth="1"/>
    <col min="13574" max="13574" width="10.140625" style="97" customWidth="1"/>
    <col min="13575" max="13575" width="4" style="97" customWidth="1"/>
    <col min="13576" max="13576" width="8" style="97" customWidth="1"/>
    <col min="13577" max="13577" width="9.140625" style="97"/>
    <col min="13578" max="13578" width="4.5703125" style="97" customWidth="1"/>
    <col min="13579" max="13579" width="4.85546875" style="97" customWidth="1"/>
    <col min="13580" max="13823" width="9.140625" style="97"/>
    <col min="13824" max="13824" width="4.140625" style="97" customWidth="1"/>
    <col min="13825" max="13825" width="46.85546875" style="97" customWidth="1"/>
    <col min="13826" max="13826" width="17.85546875" style="97" customWidth="1"/>
    <col min="13827" max="13827" width="5.42578125" style="97" customWidth="1"/>
    <col min="13828" max="13828" width="5.140625" style="97" customWidth="1"/>
    <col min="13829" max="13829" width="8.85546875" style="97" customWidth="1"/>
    <col min="13830" max="13830" width="10.140625" style="97" customWidth="1"/>
    <col min="13831" max="13831" width="4" style="97" customWidth="1"/>
    <col min="13832" max="13832" width="8" style="97" customWidth="1"/>
    <col min="13833" max="13833" width="9.140625" style="97"/>
    <col min="13834" max="13834" width="4.5703125" style="97" customWidth="1"/>
    <col min="13835" max="13835" width="4.85546875" style="97" customWidth="1"/>
    <col min="13836" max="14079" width="9.140625" style="97"/>
    <col min="14080" max="14080" width="4.140625" style="97" customWidth="1"/>
    <col min="14081" max="14081" width="46.85546875" style="97" customWidth="1"/>
    <col min="14082" max="14082" width="17.85546875" style="97" customWidth="1"/>
    <col min="14083" max="14083" width="5.42578125" style="97" customWidth="1"/>
    <col min="14084" max="14084" width="5.140625" style="97" customWidth="1"/>
    <col min="14085" max="14085" width="8.85546875" style="97" customWidth="1"/>
    <col min="14086" max="14086" width="10.140625" style="97" customWidth="1"/>
    <col min="14087" max="14087" width="4" style="97" customWidth="1"/>
    <col min="14088" max="14088" width="8" style="97" customWidth="1"/>
    <col min="14089" max="14089" width="9.140625" style="97"/>
    <col min="14090" max="14090" width="4.5703125" style="97" customWidth="1"/>
    <col min="14091" max="14091" width="4.85546875" style="97" customWidth="1"/>
    <col min="14092" max="14335" width="9.140625" style="97"/>
    <col min="14336" max="14336" width="4.140625" style="97" customWidth="1"/>
    <col min="14337" max="14337" width="46.85546875" style="97" customWidth="1"/>
    <col min="14338" max="14338" width="17.85546875" style="97" customWidth="1"/>
    <col min="14339" max="14339" width="5.42578125" style="97" customWidth="1"/>
    <col min="14340" max="14340" width="5.140625" style="97" customWidth="1"/>
    <col min="14341" max="14341" width="8.85546875" style="97" customWidth="1"/>
    <col min="14342" max="14342" width="10.140625" style="97" customWidth="1"/>
    <col min="14343" max="14343" width="4" style="97" customWidth="1"/>
    <col min="14344" max="14344" width="8" style="97" customWidth="1"/>
    <col min="14345" max="14345" width="9.140625" style="97"/>
    <col min="14346" max="14346" width="4.5703125" style="97" customWidth="1"/>
    <col min="14347" max="14347" width="4.85546875" style="97" customWidth="1"/>
    <col min="14348" max="14591" width="9.140625" style="97"/>
    <col min="14592" max="14592" width="4.140625" style="97" customWidth="1"/>
    <col min="14593" max="14593" width="46.85546875" style="97" customWidth="1"/>
    <col min="14594" max="14594" width="17.85546875" style="97" customWidth="1"/>
    <col min="14595" max="14595" width="5.42578125" style="97" customWidth="1"/>
    <col min="14596" max="14596" width="5.140625" style="97" customWidth="1"/>
    <col min="14597" max="14597" width="8.85546875" style="97" customWidth="1"/>
    <col min="14598" max="14598" width="10.140625" style="97" customWidth="1"/>
    <col min="14599" max="14599" width="4" style="97" customWidth="1"/>
    <col min="14600" max="14600" width="8" style="97" customWidth="1"/>
    <col min="14601" max="14601" width="9.140625" style="97"/>
    <col min="14602" max="14602" width="4.5703125" style="97" customWidth="1"/>
    <col min="14603" max="14603" width="4.85546875" style="97" customWidth="1"/>
    <col min="14604" max="14847" width="9.140625" style="97"/>
    <col min="14848" max="14848" width="4.140625" style="97" customWidth="1"/>
    <col min="14849" max="14849" width="46.85546875" style="97" customWidth="1"/>
    <col min="14850" max="14850" width="17.85546875" style="97" customWidth="1"/>
    <col min="14851" max="14851" width="5.42578125" style="97" customWidth="1"/>
    <col min="14852" max="14852" width="5.140625" style="97" customWidth="1"/>
    <col min="14853" max="14853" width="8.85546875" style="97" customWidth="1"/>
    <col min="14854" max="14854" width="10.140625" style="97" customWidth="1"/>
    <col min="14855" max="14855" width="4" style="97" customWidth="1"/>
    <col min="14856" max="14856" width="8" style="97" customWidth="1"/>
    <col min="14857" max="14857" width="9.140625" style="97"/>
    <col min="14858" max="14858" width="4.5703125" style="97" customWidth="1"/>
    <col min="14859" max="14859" width="4.85546875" style="97" customWidth="1"/>
    <col min="14860" max="15103" width="9.140625" style="97"/>
    <col min="15104" max="15104" width="4.140625" style="97" customWidth="1"/>
    <col min="15105" max="15105" width="46.85546875" style="97" customWidth="1"/>
    <col min="15106" max="15106" width="17.85546875" style="97" customWidth="1"/>
    <col min="15107" max="15107" width="5.42578125" style="97" customWidth="1"/>
    <col min="15108" max="15108" width="5.140625" style="97" customWidth="1"/>
    <col min="15109" max="15109" width="8.85546875" style="97" customWidth="1"/>
    <col min="15110" max="15110" width="10.140625" style="97" customWidth="1"/>
    <col min="15111" max="15111" width="4" style="97" customWidth="1"/>
    <col min="15112" max="15112" width="8" style="97" customWidth="1"/>
    <col min="15113" max="15113" width="9.140625" style="97"/>
    <col min="15114" max="15114" width="4.5703125" style="97" customWidth="1"/>
    <col min="15115" max="15115" width="4.85546875" style="97" customWidth="1"/>
    <col min="15116" max="15359" width="9.140625" style="97"/>
    <col min="15360" max="15360" width="4.140625" style="97" customWidth="1"/>
    <col min="15361" max="15361" width="46.85546875" style="97" customWidth="1"/>
    <col min="15362" max="15362" width="17.85546875" style="97" customWidth="1"/>
    <col min="15363" max="15363" width="5.42578125" style="97" customWidth="1"/>
    <col min="15364" max="15364" width="5.140625" style="97" customWidth="1"/>
    <col min="15365" max="15365" width="8.85546875" style="97" customWidth="1"/>
    <col min="15366" max="15366" width="10.140625" style="97" customWidth="1"/>
    <col min="15367" max="15367" width="4" style="97" customWidth="1"/>
    <col min="15368" max="15368" width="8" style="97" customWidth="1"/>
    <col min="15369" max="15369" width="9.140625" style="97"/>
    <col min="15370" max="15370" width="4.5703125" style="97" customWidth="1"/>
    <col min="15371" max="15371" width="4.85546875" style="97" customWidth="1"/>
    <col min="15372" max="15615" width="9.140625" style="97"/>
    <col min="15616" max="15616" width="4.140625" style="97" customWidth="1"/>
    <col min="15617" max="15617" width="46.85546875" style="97" customWidth="1"/>
    <col min="15618" max="15618" width="17.85546875" style="97" customWidth="1"/>
    <col min="15619" max="15619" width="5.42578125" style="97" customWidth="1"/>
    <col min="15620" max="15620" width="5.140625" style="97" customWidth="1"/>
    <col min="15621" max="15621" width="8.85546875" style="97" customWidth="1"/>
    <col min="15622" max="15622" width="10.140625" style="97" customWidth="1"/>
    <col min="15623" max="15623" width="4" style="97" customWidth="1"/>
    <col min="15624" max="15624" width="8" style="97" customWidth="1"/>
    <col min="15625" max="15625" width="9.140625" style="97"/>
    <col min="15626" max="15626" width="4.5703125" style="97" customWidth="1"/>
    <col min="15627" max="15627" width="4.85546875" style="97" customWidth="1"/>
    <col min="15628" max="15871" width="9.140625" style="97"/>
    <col min="15872" max="15872" width="4.140625" style="97" customWidth="1"/>
    <col min="15873" max="15873" width="46.85546875" style="97" customWidth="1"/>
    <col min="15874" max="15874" width="17.85546875" style="97" customWidth="1"/>
    <col min="15875" max="15875" width="5.42578125" style="97" customWidth="1"/>
    <col min="15876" max="15876" width="5.140625" style="97" customWidth="1"/>
    <col min="15877" max="15877" width="8.85546875" style="97" customWidth="1"/>
    <col min="15878" max="15878" width="10.140625" style="97" customWidth="1"/>
    <col min="15879" max="15879" width="4" style="97" customWidth="1"/>
    <col min="15880" max="15880" width="8" style="97" customWidth="1"/>
    <col min="15881" max="15881" width="9.140625" style="97"/>
    <col min="15882" max="15882" width="4.5703125" style="97" customWidth="1"/>
    <col min="15883" max="15883" width="4.85546875" style="97" customWidth="1"/>
    <col min="15884" max="16127" width="9.140625" style="97"/>
    <col min="16128" max="16128" width="4.140625" style="97" customWidth="1"/>
    <col min="16129" max="16129" width="46.85546875" style="97" customWidth="1"/>
    <col min="16130" max="16130" width="17.85546875" style="97" customWidth="1"/>
    <col min="16131" max="16131" width="5.42578125" style="97" customWidth="1"/>
    <col min="16132" max="16132" width="5.140625" style="97" customWidth="1"/>
    <col min="16133" max="16133" width="8.85546875" style="97" customWidth="1"/>
    <col min="16134" max="16134" width="10.140625" style="97" customWidth="1"/>
    <col min="16135" max="16135" width="4" style="97" customWidth="1"/>
    <col min="16136" max="16136" width="8" style="97" customWidth="1"/>
    <col min="16137" max="16137" width="9.140625" style="97"/>
    <col min="16138" max="16138" width="4.5703125" style="97" customWidth="1"/>
    <col min="16139" max="16139" width="4.85546875" style="97" customWidth="1"/>
    <col min="16140" max="16384" width="9.140625" style="97"/>
  </cols>
  <sheetData>
    <row r="1" spans="1:6" s="55" customFormat="1" ht="14.1" customHeight="1" x14ac:dyDescent="0.25">
      <c r="A1" s="53"/>
      <c r="B1" s="54" t="s">
        <v>361</v>
      </c>
      <c r="E1" s="56"/>
      <c r="F1" s="56"/>
    </row>
    <row r="2" spans="1:6" s="55" customFormat="1" ht="14.1" customHeight="1" x14ac:dyDescent="0.25">
      <c r="A2" s="53"/>
      <c r="B2" s="57"/>
      <c r="E2" s="56"/>
      <c r="F2" s="56"/>
    </row>
    <row r="3" spans="1:6" s="60" customFormat="1" ht="17.25" customHeight="1" x14ac:dyDescent="0.25">
      <c r="A3" s="58"/>
      <c r="B3" s="104" t="s">
        <v>362</v>
      </c>
      <c r="C3" s="105"/>
      <c r="D3" s="105"/>
      <c r="E3" s="105"/>
      <c r="F3" s="59"/>
    </row>
    <row r="4" spans="1:6" s="60" customFormat="1" ht="16.5" customHeight="1" x14ac:dyDescent="0.25">
      <c r="A4" s="58"/>
      <c r="B4" s="61" t="s">
        <v>363</v>
      </c>
      <c r="E4" s="59"/>
      <c r="F4" s="59"/>
    </row>
    <row r="5" spans="1:6" s="60" customFormat="1" ht="16.5" customHeight="1" x14ac:dyDescent="0.25">
      <c r="A5" s="58"/>
      <c r="B5" s="61"/>
      <c r="E5" s="59"/>
      <c r="F5" s="59"/>
    </row>
    <row r="6" spans="1:6" s="60" customFormat="1" ht="18" customHeight="1" x14ac:dyDescent="0.25">
      <c r="A6" s="58"/>
      <c r="B6" s="62" t="s">
        <v>364</v>
      </c>
      <c r="E6" s="59"/>
      <c r="F6" s="59"/>
    </row>
    <row r="7" spans="1:6" s="55" customFormat="1" ht="14.1" customHeight="1" x14ac:dyDescent="0.25">
      <c r="A7" s="63"/>
      <c r="B7" s="57"/>
      <c r="E7" s="56"/>
      <c r="F7" s="56"/>
    </row>
    <row r="8" spans="1:6" s="55" customFormat="1" ht="14.1" customHeight="1" x14ac:dyDescent="0.25">
      <c r="A8" s="64"/>
      <c r="B8" s="54" t="s">
        <v>365</v>
      </c>
      <c r="E8" s="56"/>
      <c r="F8" s="56"/>
    </row>
    <row r="9" spans="1:6" s="55" customFormat="1" ht="15" customHeight="1" x14ac:dyDescent="0.25">
      <c r="A9" s="53">
        <v>1</v>
      </c>
      <c r="B9" s="57" t="s">
        <v>413</v>
      </c>
      <c r="C9" s="55" t="s">
        <v>144</v>
      </c>
      <c r="D9" s="55">
        <v>1</v>
      </c>
      <c r="E9" s="56"/>
      <c r="F9" s="56">
        <f t="shared" ref="F9:F14" si="0">D9*E9</f>
        <v>0</v>
      </c>
    </row>
    <row r="10" spans="1:6" s="55" customFormat="1" ht="14.25" customHeight="1" x14ac:dyDescent="0.25">
      <c r="A10" s="53">
        <v>2</v>
      </c>
      <c r="B10" s="57" t="s">
        <v>414</v>
      </c>
      <c r="C10" s="55" t="s">
        <v>144</v>
      </c>
      <c r="D10" s="55">
        <v>1</v>
      </c>
      <c r="E10" s="56"/>
      <c r="F10" s="56">
        <f t="shared" si="0"/>
        <v>0</v>
      </c>
    </row>
    <row r="11" spans="1:6" s="55" customFormat="1" ht="13.5" customHeight="1" x14ac:dyDescent="0.25">
      <c r="A11" s="53">
        <v>3</v>
      </c>
      <c r="B11" s="57" t="s">
        <v>366</v>
      </c>
      <c r="C11" s="55" t="s">
        <v>144</v>
      </c>
      <c r="D11" s="55">
        <v>1</v>
      </c>
      <c r="E11" s="56"/>
      <c r="F11" s="56">
        <f t="shared" si="0"/>
        <v>0</v>
      </c>
    </row>
    <row r="12" spans="1:6" s="55" customFormat="1" ht="15" customHeight="1" x14ac:dyDescent="0.25">
      <c r="A12" s="53">
        <v>4</v>
      </c>
      <c r="B12" s="57" t="s">
        <v>367</v>
      </c>
      <c r="C12" s="55" t="s">
        <v>144</v>
      </c>
      <c r="D12" s="55">
        <v>1</v>
      </c>
      <c r="E12" s="56"/>
      <c r="F12" s="56">
        <f t="shared" si="0"/>
        <v>0</v>
      </c>
    </row>
    <row r="13" spans="1:6" s="55" customFormat="1" ht="15" customHeight="1" x14ac:dyDescent="0.25">
      <c r="A13" s="53">
        <v>5</v>
      </c>
      <c r="B13" s="57" t="s">
        <v>368</v>
      </c>
      <c r="C13" s="55" t="s">
        <v>144</v>
      </c>
      <c r="D13" s="55">
        <v>1</v>
      </c>
      <c r="E13" s="56"/>
      <c r="F13" s="56">
        <f t="shared" si="0"/>
        <v>0</v>
      </c>
    </row>
    <row r="14" spans="1:6" s="55" customFormat="1" ht="15" customHeight="1" x14ac:dyDescent="0.25">
      <c r="A14" s="53">
        <v>6</v>
      </c>
      <c r="B14" s="57" t="s">
        <v>369</v>
      </c>
      <c r="C14" s="55" t="s">
        <v>144</v>
      </c>
      <c r="D14" s="55">
        <v>1</v>
      </c>
      <c r="E14" s="56"/>
      <c r="F14" s="56">
        <f t="shared" si="0"/>
        <v>0</v>
      </c>
    </row>
    <row r="15" spans="1:6" s="55" customFormat="1" ht="14.1" customHeight="1" x14ac:dyDescent="0.25">
      <c r="A15" s="53"/>
      <c r="B15" s="57" t="s">
        <v>415</v>
      </c>
      <c r="E15" s="56"/>
      <c r="F15" s="56"/>
    </row>
    <row r="16" spans="1:6" s="55" customFormat="1" ht="14.1" customHeight="1" x14ac:dyDescent="0.25">
      <c r="A16" s="64"/>
      <c r="B16" s="54" t="s">
        <v>370</v>
      </c>
      <c r="E16" s="56"/>
      <c r="F16" s="56"/>
    </row>
    <row r="17" spans="1:13" s="55" customFormat="1" ht="27.75" customHeight="1" x14ac:dyDescent="0.25">
      <c r="A17" s="53">
        <v>7</v>
      </c>
      <c r="B17" s="57" t="s">
        <v>371</v>
      </c>
      <c r="C17" s="55" t="s">
        <v>144</v>
      </c>
      <c r="D17" s="55">
        <v>1</v>
      </c>
      <c r="E17" s="56"/>
      <c r="F17" s="56">
        <f t="shared" ref="F17:F23" si="1">D17*E17</f>
        <v>0</v>
      </c>
    </row>
    <row r="18" spans="1:13" s="55" customFormat="1" ht="14.1" customHeight="1" x14ac:dyDescent="0.25">
      <c r="A18" s="53">
        <v>8</v>
      </c>
      <c r="B18" s="57" t="s">
        <v>416</v>
      </c>
      <c r="C18" s="55" t="s">
        <v>144</v>
      </c>
      <c r="D18" s="55">
        <v>1</v>
      </c>
      <c r="E18" s="56"/>
      <c r="F18" s="56">
        <f t="shared" si="1"/>
        <v>0</v>
      </c>
    </row>
    <row r="19" spans="1:13" s="55" customFormat="1" ht="14.1" customHeight="1" x14ac:dyDescent="0.25">
      <c r="A19" s="53">
        <v>9</v>
      </c>
      <c r="B19" s="57" t="s">
        <v>417</v>
      </c>
      <c r="C19" s="55" t="s">
        <v>372</v>
      </c>
      <c r="D19" s="55">
        <v>1</v>
      </c>
      <c r="E19" s="56"/>
      <c r="F19" s="56">
        <f t="shared" si="1"/>
        <v>0</v>
      </c>
    </row>
    <row r="20" spans="1:13" s="55" customFormat="1" ht="14.1" customHeight="1" x14ac:dyDescent="0.25">
      <c r="A20" s="53">
        <v>10</v>
      </c>
      <c r="B20" s="57" t="s">
        <v>418</v>
      </c>
      <c r="C20" s="55" t="s">
        <v>144</v>
      </c>
      <c r="D20" s="55">
        <v>1</v>
      </c>
      <c r="E20" s="56"/>
      <c r="F20" s="56">
        <f t="shared" si="1"/>
        <v>0</v>
      </c>
    </row>
    <row r="21" spans="1:13" s="55" customFormat="1" ht="14.1" customHeight="1" x14ac:dyDescent="0.25">
      <c r="A21" s="53">
        <v>11</v>
      </c>
      <c r="B21" s="57" t="s">
        <v>419</v>
      </c>
      <c r="C21" s="55" t="s">
        <v>144</v>
      </c>
      <c r="D21" s="55">
        <v>1</v>
      </c>
      <c r="E21" s="56"/>
      <c r="F21" s="56">
        <f t="shared" si="1"/>
        <v>0</v>
      </c>
    </row>
    <row r="22" spans="1:13" s="55" customFormat="1" ht="15.75" customHeight="1" x14ac:dyDescent="0.25">
      <c r="A22" s="53">
        <v>12</v>
      </c>
      <c r="B22" s="57" t="s">
        <v>420</v>
      </c>
      <c r="C22" s="55" t="s">
        <v>144</v>
      </c>
      <c r="D22" s="55">
        <v>1</v>
      </c>
      <c r="E22" s="56"/>
      <c r="F22" s="56">
        <f t="shared" si="1"/>
        <v>0</v>
      </c>
    </row>
    <row r="23" spans="1:13" s="55" customFormat="1" ht="27.75" customHeight="1" x14ac:dyDescent="0.25">
      <c r="A23" s="53">
        <v>13</v>
      </c>
      <c r="B23" s="57" t="s">
        <v>421</v>
      </c>
      <c r="C23" s="55" t="s">
        <v>144</v>
      </c>
      <c r="D23" s="55">
        <v>1</v>
      </c>
      <c r="E23" s="56"/>
      <c r="F23" s="56">
        <f t="shared" si="1"/>
        <v>0</v>
      </c>
    </row>
    <row r="24" spans="1:13" s="55" customFormat="1" ht="14.1" customHeight="1" x14ac:dyDescent="0.25">
      <c r="A24" s="53"/>
      <c r="B24" s="57" t="s">
        <v>415</v>
      </c>
      <c r="E24" s="56"/>
      <c r="F24" s="56"/>
    </row>
    <row r="25" spans="1:13" s="55" customFormat="1" ht="14.1" customHeight="1" x14ac:dyDescent="0.25">
      <c r="A25" s="64"/>
      <c r="B25" s="54" t="s">
        <v>373</v>
      </c>
      <c r="E25" s="56"/>
      <c r="F25" s="56"/>
    </row>
    <row r="26" spans="1:13" s="55" customFormat="1" ht="14.1" customHeight="1" x14ac:dyDescent="0.25">
      <c r="A26" s="53">
        <v>14</v>
      </c>
      <c r="B26" s="57" t="s">
        <v>422</v>
      </c>
      <c r="C26" s="55" t="s">
        <v>144</v>
      </c>
      <c r="D26" s="55">
        <v>1</v>
      </c>
      <c r="E26" s="56"/>
      <c r="F26" s="56">
        <f t="shared" ref="F26:F31" si="2">D26*E26</f>
        <v>0</v>
      </c>
      <c r="H26" s="57"/>
      <c r="L26" s="65"/>
      <c r="M26" s="65"/>
    </row>
    <row r="27" spans="1:13" s="55" customFormat="1" ht="14.1" customHeight="1" x14ac:dyDescent="0.25">
      <c r="A27" s="53">
        <v>15</v>
      </c>
      <c r="B27" s="57" t="s">
        <v>374</v>
      </c>
      <c r="C27" s="55" t="s">
        <v>144</v>
      </c>
      <c r="D27" s="55">
        <v>1</v>
      </c>
      <c r="E27" s="56"/>
      <c r="F27" s="56">
        <f t="shared" si="2"/>
        <v>0</v>
      </c>
      <c r="H27" s="57"/>
      <c r="L27" s="65"/>
      <c r="M27" s="65"/>
    </row>
    <row r="28" spans="1:13" s="55" customFormat="1" ht="14.1" customHeight="1" x14ac:dyDescent="0.25">
      <c r="A28" s="53">
        <v>16</v>
      </c>
      <c r="B28" s="57" t="s">
        <v>375</v>
      </c>
      <c r="C28" s="55" t="s">
        <v>144</v>
      </c>
      <c r="D28" s="55">
        <v>1</v>
      </c>
      <c r="E28" s="56"/>
      <c r="F28" s="56">
        <f t="shared" si="2"/>
        <v>0</v>
      </c>
      <c r="H28" s="57"/>
      <c r="L28" s="65"/>
      <c r="M28" s="65"/>
    </row>
    <row r="29" spans="1:13" s="55" customFormat="1" ht="14.1" customHeight="1" x14ac:dyDescent="0.25">
      <c r="A29" s="53">
        <v>17</v>
      </c>
      <c r="B29" s="57" t="s">
        <v>423</v>
      </c>
      <c r="C29" s="55" t="s">
        <v>144</v>
      </c>
      <c r="D29" s="55">
        <v>1</v>
      </c>
      <c r="E29" s="56"/>
      <c r="F29" s="56">
        <f t="shared" si="2"/>
        <v>0</v>
      </c>
      <c r="H29" s="57"/>
      <c r="L29" s="65"/>
      <c r="M29" s="65"/>
    </row>
    <row r="30" spans="1:13" s="55" customFormat="1" ht="14.1" customHeight="1" x14ac:dyDescent="0.25">
      <c r="A30" s="53">
        <v>18</v>
      </c>
      <c r="B30" s="57" t="s">
        <v>424</v>
      </c>
      <c r="C30" s="55" t="s">
        <v>144</v>
      </c>
      <c r="D30" s="55">
        <v>2</v>
      </c>
      <c r="E30" s="56"/>
      <c r="F30" s="56">
        <f t="shared" si="2"/>
        <v>0</v>
      </c>
      <c r="H30" s="57"/>
      <c r="L30" s="65"/>
      <c r="M30" s="65"/>
    </row>
    <row r="31" spans="1:13" s="55" customFormat="1" ht="14.1" customHeight="1" x14ac:dyDescent="0.25">
      <c r="A31" s="53">
        <v>19</v>
      </c>
      <c r="B31" s="57" t="s">
        <v>425</v>
      </c>
      <c r="C31" s="55" t="s">
        <v>144</v>
      </c>
      <c r="D31" s="55">
        <v>1</v>
      </c>
      <c r="E31" s="56"/>
      <c r="F31" s="56">
        <f t="shared" si="2"/>
        <v>0</v>
      </c>
      <c r="H31" s="57"/>
      <c r="L31" s="65"/>
      <c r="M31" s="65"/>
    </row>
    <row r="32" spans="1:13" s="55" customFormat="1" ht="14.1" customHeight="1" x14ac:dyDescent="0.25">
      <c r="A32" s="53"/>
      <c r="B32" s="57" t="s">
        <v>415</v>
      </c>
      <c r="E32" s="56"/>
      <c r="F32" s="56"/>
    </row>
    <row r="33" spans="1:11" s="55" customFormat="1" ht="14.1" customHeight="1" x14ac:dyDescent="0.25">
      <c r="A33" s="64"/>
      <c r="B33" s="54" t="s">
        <v>376</v>
      </c>
      <c r="E33" s="56"/>
      <c r="F33" s="56"/>
    </row>
    <row r="34" spans="1:11" s="55" customFormat="1" ht="14.1" customHeight="1" x14ac:dyDescent="0.25">
      <c r="A34" s="53">
        <v>20</v>
      </c>
      <c r="B34" s="57" t="s">
        <v>426</v>
      </c>
      <c r="C34" s="55" t="s">
        <v>64</v>
      </c>
      <c r="D34" s="56">
        <v>10</v>
      </c>
      <c r="E34" s="56"/>
      <c r="F34" s="56">
        <f t="shared" ref="F34:F63" si="3">D34*E34</f>
        <v>0</v>
      </c>
      <c r="G34" s="66"/>
      <c r="H34" s="67"/>
      <c r="J34" s="68"/>
      <c r="K34" s="68"/>
    </row>
    <row r="35" spans="1:11" s="55" customFormat="1" ht="14.1" customHeight="1" x14ac:dyDescent="0.25">
      <c r="A35" s="53">
        <v>21</v>
      </c>
      <c r="B35" s="57" t="s">
        <v>377</v>
      </c>
      <c r="C35" s="55" t="s">
        <v>64</v>
      </c>
      <c r="D35" s="56">
        <v>20</v>
      </c>
      <c r="E35" s="56"/>
      <c r="F35" s="56">
        <f t="shared" si="3"/>
        <v>0</v>
      </c>
      <c r="G35" s="66"/>
      <c r="H35" s="67"/>
      <c r="J35" s="68"/>
      <c r="K35" s="68"/>
    </row>
    <row r="36" spans="1:11" s="55" customFormat="1" ht="14.1" customHeight="1" x14ac:dyDescent="0.25">
      <c r="A36" s="53">
        <v>22</v>
      </c>
      <c r="B36" s="57" t="s">
        <v>378</v>
      </c>
      <c r="C36" s="55" t="s">
        <v>64</v>
      </c>
      <c r="D36" s="56">
        <v>20</v>
      </c>
      <c r="E36" s="56"/>
      <c r="F36" s="56">
        <f t="shared" si="3"/>
        <v>0</v>
      </c>
      <c r="G36" s="66"/>
      <c r="H36" s="67"/>
      <c r="J36" s="68"/>
      <c r="K36" s="68"/>
    </row>
    <row r="37" spans="1:11" s="55" customFormat="1" ht="14.1" customHeight="1" x14ac:dyDescent="0.25">
      <c r="A37" s="53">
        <v>23</v>
      </c>
      <c r="B37" s="57" t="s">
        <v>379</v>
      </c>
      <c r="C37" s="55" t="s">
        <v>64</v>
      </c>
      <c r="D37" s="56">
        <v>35</v>
      </c>
      <c r="E37" s="56"/>
      <c r="F37" s="56">
        <f t="shared" si="3"/>
        <v>0</v>
      </c>
      <c r="G37" s="66"/>
      <c r="H37" s="67"/>
      <c r="J37" s="68"/>
      <c r="K37" s="68"/>
    </row>
    <row r="38" spans="1:11" s="55" customFormat="1" ht="14.1" customHeight="1" x14ac:dyDescent="0.25">
      <c r="A38" s="53">
        <v>24</v>
      </c>
      <c r="B38" s="57" t="s">
        <v>380</v>
      </c>
      <c r="C38" s="55" t="s">
        <v>64</v>
      </c>
      <c r="D38" s="56">
        <v>30</v>
      </c>
      <c r="E38" s="56"/>
      <c r="F38" s="56">
        <f t="shared" si="3"/>
        <v>0</v>
      </c>
      <c r="G38" s="66"/>
      <c r="H38" s="67"/>
      <c r="J38" s="68"/>
      <c r="K38" s="68"/>
    </row>
    <row r="39" spans="1:11" s="55" customFormat="1" ht="14.1" customHeight="1" x14ac:dyDescent="0.25">
      <c r="A39" s="53">
        <v>25</v>
      </c>
      <c r="B39" s="57" t="s">
        <v>382</v>
      </c>
      <c r="C39" s="55" t="s">
        <v>64</v>
      </c>
      <c r="D39" s="56">
        <v>90</v>
      </c>
      <c r="E39" s="56"/>
      <c r="F39" s="56">
        <f t="shared" si="3"/>
        <v>0</v>
      </c>
      <c r="G39" s="66"/>
      <c r="H39" s="67"/>
      <c r="J39" s="68"/>
      <c r="K39" s="68"/>
    </row>
    <row r="40" spans="1:11" s="55" customFormat="1" ht="14.1" customHeight="1" x14ac:dyDescent="0.25">
      <c r="A40" s="53">
        <v>26</v>
      </c>
      <c r="B40" s="57" t="s">
        <v>383</v>
      </c>
      <c r="C40" s="55" t="s">
        <v>64</v>
      </c>
      <c r="D40" s="56">
        <v>15</v>
      </c>
      <c r="E40" s="56"/>
      <c r="F40" s="56">
        <f t="shared" si="3"/>
        <v>0</v>
      </c>
      <c r="G40" s="66"/>
      <c r="H40" s="67"/>
      <c r="J40" s="68"/>
      <c r="K40" s="68"/>
    </row>
    <row r="41" spans="1:11" s="55" customFormat="1" ht="14.1" customHeight="1" x14ac:dyDescent="0.25">
      <c r="A41" s="53">
        <v>27</v>
      </c>
      <c r="B41" s="57" t="s">
        <v>384</v>
      </c>
      <c r="C41" s="55" t="s">
        <v>64</v>
      </c>
      <c r="D41" s="56">
        <v>50</v>
      </c>
      <c r="E41" s="56"/>
      <c r="F41" s="56">
        <f t="shared" si="3"/>
        <v>0</v>
      </c>
      <c r="G41" s="66"/>
      <c r="H41" s="67"/>
      <c r="J41" s="68"/>
      <c r="K41" s="68"/>
    </row>
    <row r="42" spans="1:11" s="55" customFormat="1" ht="14.1" customHeight="1" x14ac:dyDescent="0.25">
      <c r="A42" s="53">
        <v>28</v>
      </c>
      <c r="B42" s="57" t="s">
        <v>385</v>
      </c>
      <c r="C42" s="55" t="s">
        <v>64</v>
      </c>
      <c r="D42" s="56">
        <v>25</v>
      </c>
      <c r="E42" s="56"/>
      <c r="F42" s="56">
        <f t="shared" si="3"/>
        <v>0</v>
      </c>
      <c r="G42" s="66"/>
      <c r="H42" s="67"/>
      <c r="J42" s="68"/>
      <c r="K42" s="68"/>
    </row>
    <row r="43" spans="1:11" s="55" customFormat="1" ht="14.1" customHeight="1" x14ac:dyDescent="0.25">
      <c r="A43" s="53">
        <v>29</v>
      </c>
      <c r="B43" s="57" t="s">
        <v>427</v>
      </c>
      <c r="C43" s="55" t="s">
        <v>64</v>
      </c>
      <c r="D43" s="56">
        <v>20</v>
      </c>
      <c r="E43" s="56"/>
      <c r="F43" s="56">
        <f t="shared" si="3"/>
        <v>0</v>
      </c>
      <c r="G43" s="69"/>
      <c r="H43" s="67"/>
      <c r="J43" s="68"/>
      <c r="K43" s="68"/>
    </row>
    <row r="44" spans="1:11" s="55" customFormat="1" ht="14.1" customHeight="1" x14ac:dyDescent="0.25">
      <c r="A44" s="53">
        <v>30</v>
      </c>
      <c r="B44" s="57" t="s">
        <v>386</v>
      </c>
      <c r="C44" s="55" t="s">
        <v>64</v>
      </c>
      <c r="D44" s="56">
        <v>50</v>
      </c>
      <c r="E44" s="56"/>
      <c r="F44" s="56">
        <f t="shared" si="3"/>
        <v>0</v>
      </c>
      <c r="G44" s="66"/>
      <c r="H44" s="67"/>
      <c r="J44" s="68"/>
      <c r="K44" s="68"/>
    </row>
    <row r="45" spans="1:11" s="55" customFormat="1" ht="14.1" customHeight="1" x14ac:dyDescent="0.25">
      <c r="A45" s="53">
        <v>31</v>
      </c>
      <c r="B45" s="57" t="s">
        <v>387</v>
      </c>
      <c r="C45" s="55" t="s">
        <v>64</v>
      </c>
      <c r="D45" s="56">
        <v>60</v>
      </c>
      <c r="E45" s="56"/>
      <c r="F45" s="56">
        <f t="shared" si="3"/>
        <v>0</v>
      </c>
      <c r="G45" s="66"/>
      <c r="H45" s="67"/>
      <c r="J45" s="68"/>
      <c r="K45" s="68"/>
    </row>
    <row r="46" spans="1:11" s="55" customFormat="1" ht="14.1" customHeight="1" x14ac:dyDescent="0.25">
      <c r="A46" s="53">
        <v>32</v>
      </c>
      <c r="B46" s="57" t="s">
        <v>388</v>
      </c>
      <c r="C46" s="55" t="s">
        <v>64</v>
      </c>
      <c r="D46" s="56">
        <v>30</v>
      </c>
      <c r="E46" s="56"/>
      <c r="F46" s="56">
        <f t="shared" si="3"/>
        <v>0</v>
      </c>
      <c r="G46" s="66"/>
      <c r="H46" s="67"/>
      <c r="J46" s="68"/>
      <c r="K46" s="68"/>
    </row>
    <row r="47" spans="1:11" s="55" customFormat="1" ht="14.1" customHeight="1" x14ac:dyDescent="0.25">
      <c r="A47" s="53">
        <v>33</v>
      </c>
      <c r="B47" s="57" t="s">
        <v>390</v>
      </c>
      <c r="C47" s="55" t="s">
        <v>64</v>
      </c>
      <c r="D47" s="56">
        <v>40</v>
      </c>
      <c r="E47" s="56"/>
      <c r="F47" s="56">
        <f t="shared" si="3"/>
        <v>0</v>
      </c>
      <c r="G47" s="66"/>
      <c r="H47" s="67"/>
      <c r="J47" s="68"/>
      <c r="K47" s="68"/>
    </row>
    <row r="48" spans="1:11" s="76" customFormat="1" ht="14.1" customHeight="1" x14ac:dyDescent="0.25">
      <c r="A48" s="53">
        <v>34</v>
      </c>
      <c r="B48" s="70" t="s">
        <v>428</v>
      </c>
      <c r="C48" s="55" t="s">
        <v>64</v>
      </c>
      <c r="D48" s="56">
        <v>20</v>
      </c>
      <c r="E48" s="72"/>
      <c r="F48" s="72">
        <f t="shared" si="3"/>
        <v>0</v>
      </c>
      <c r="G48" s="73"/>
      <c r="H48" s="74"/>
      <c r="I48" s="55"/>
      <c r="J48" s="75"/>
      <c r="K48" s="75"/>
    </row>
    <row r="49" spans="1:11" s="76" customFormat="1" ht="14.1" customHeight="1" x14ac:dyDescent="0.25">
      <c r="A49" s="53">
        <v>35</v>
      </c>
      <c r="B49" s="70" t="s">
        <v>429</v>
      </c>
      <c r="C49" s="55" t="s">
        <v>64</v>
      </c>
      <c r="D49" s="56">
        <v>10</v>
      </c>
      <c r="E49" s="72"/>
      <c r="F49" s="72">
        <f t="shared" si="3"/>
        <v>0</v>
      </c>
      <c r="G49" s="73"/>
      <c r="H49" s="74"/>
      <c r="I49" s="55"/>
      <c r="J49" s="75"/>
      <c r="K49" s="75"/>
    </row>
    <row r="50" spans="1:11" s="76" customFormat="1" ht="14.1" customHeight="1" x14ac:dyDescent="0.25">
      <c r="A50" s="53">
        <v>36</v>
      </c>
      <c r="B50" s="70" t="s">
        <v>430</v>
      </c>
      <c r="C50" s="55" t="s">
        <v>64</v>
      </c>
      <c r="D50" s="56">
        <v>10</v>
      </c>
      <c r="E50" s="72"/>
      <c r="F50" s="72">
        <f t="shared" si="3"/>
        <v>0</v>
      </c>
      <c r="G50" s="73"/>
      <c r="H50" s="74"/>
      <c r="I50" s="55"/>
      <c r="J50" s="75"/>
      <c r="K50" s="75"/>
    </row>
    <row r="51" spans="1:11" s="76" customFormat="1" ht="14.1" customHeight="1" x14ac:dyDescent="0.25">
      <c r="A51" s="53">
        <v>37</v>
      </c>
      <c r="B51" s="70" t="s">
        <v>431</v>
      </c>
      <c r="C51" s="55" t="s">
        <v>64</v>
      </c>
      <c r="D51" s="56">
        <v>20</v>
      </c>
      <c r="E51" s="72"/>
      <c r="F51" s="72">
        <f t="shared" si="3"/>
        <v>0</v>
      </c>
      <c r="G51" s="73"/>
      <c r="H51" s="74"/>
      <c r="I51" s="55"/>
      <c r="J51" s="75"/>
      <c r="K51" s="75"/>
    </row>
    <row r="52" spans="1:11" s="76" customFormat="1" ht="14.1" customHeight="1" x14ac:dyDescent="0.25">
      <c r="A52" s="53">
        <v>38</v>
      </c>
      <c r="B52" s="70" t="s">
        <v>391</v>
      </c>
      <c r="C52" s="55" t="s">
        <v>64</v>
      </c>
      <c r="D52" s="56">
        <v>30</v>
      </c>
      <c r="E52" s="72"/>
      <c r="F52" s="72">
        <f t="shared" si="3"/>
        <v>0</v>
      </c>
      <c r="G52" s="73"/>
      <c r="H52" s="74"/>
      <c r="I52" s="55"/>
      <c r="J52" s="75"/>
      <c r="K52" s="75"/>
    </row>
    <row r="53" spans="1:11" s="76" customFormat="1" ht="14.1" customHeight="1" x14ac:dyDescent="0.25">
      <c r="A53" s="53">
        <v>39</v>
      </c>
      <c r="B53" s="70" t="s">
        <v>393</v>
      </c>
      <c r="C53" s="55" t="s">
        <v>64</v>
      </c>
      <c r="D53" s="56">
        <v>30</v>
      </c>
      <c r="E53" s="72"/>
      <c r="F53" s="72">
        <f t="shared" si="3"/>
        <v>0</v>
      </c>
      <c r="G53" s="71"/>
      <c r="I53" s="55"/>
      <c r="J53" s="77"/>
      <c r="K53" s="77"/>
    </row>
    <row r="54" spans="1:11" s="76" customFormat="1" ht="14.1" customHeight="1" x14ac:dyDescent="0.25">
      <c r="A54" s="53">
        <v>40</v>
      </c>
      <c r="B54" s="70" t="s">
        <v>432</v>
      </c>
      <c r="C54" s="55" t="s">
        <v>144</v>
      </c>
      <c r="D54" s="56">
        <v>1</v>
      </c>
      <c r="E54" s="72"/>
      <c r="F54" s="72">
        <f t="shared" si="3"/>
        <v>0</v>
      </c>
      <c r="G54" s="71"/>
      <c r="H54" s="74"/>
      <c r="I54" s="55"/>
      <c r="J54" s="75"/>
      <c r="K54" s="75"/>
    </row>
    <row r="55" spans="1:11" s="76" customFormat="1" ht="14.1" customHeight="1" x14ac:dyDescent="0.25">
      <c r="A55" s="53">
        <v>41</v>
      </c>
      <c r="B55" s="70" t="s">
        <v>394</v>
      </c>
      <c r="C55" s="76" t="s">
        <v>144</v>
      </c>
      <c r="D55" s="56">
        <v>1</v>
      </c>
      <c r="E55" s="72"/>
      <c r="F55" s="72">
        <f t="shared" si="3"/>
        <v>0</v>
      </c>
      <c r="G55" s="71"/>
      <c r="I55" s="55"/>
      <c r="J55" s="77"/>
      <c r="K55" s="77"/>
    </row>
    <row r="56" spans="1:11" s="76" customFormat="1" ht="14.1" customHeight="1" x14ac:dyDescent="0.25">
      <c r="A56" s="53">
        <v>42</v>
      </c>
      <c r="B56" s="57" t="s">
        <v>395</v>
      </c>
      <c r="C56" s="76" t="s">
        <v>144</v>
      </c>
      <c r="D56" s="56">
        <v>1</v>
      </c>
      <c r="E56" s="72"/>
      <c r="F56" s="72">
        <f t="shared" si="3"/>
        <v>0</v>
      </c>
      <c r="G56" s="71"/>
      <c r="I56" s="55"/>
      <c r="J56" s="77"/>
      <c r="K56" s="77"/>
    </row>
    <row r="57" spans="1:11" s="76" customFormat="1" ht="14.1" customHeight="1" x14ac:dyDescent="0.25">
      <c r="A57" s="53">
        <v>43</v>
      </c>
      <c r="B57" s="70" t="s">
        <v>433</v>
      </c>
      <c r="C57" s="76" t="s">
        <v>144</v>
      </c>
      <c r="D57" s="56">
        <v>1</v>
      </c>
      <c r="E57" s="72"/>
      <c r="F57" s="72">
        <f t="shared" si="3"/>
        <v>0</v>
      </c>
      <c r="G57" s="71"/>
      <c r="H57" s="74"/>
      <c r="I57" s="55"/>
      <c r="J57" s="75"/>
      <c r="K57" s="75"/>
    </row>
    <row r="58" spans="1:11" s="76" customFormat="1" ht="14.1" customHeight="1" x14ac:dyDescent="0.25">
      <c r="A58" s="53">
        <v>44</v>
      </c>
      <c r="B58" s="70" t="s">
        <v>396</v>
      </c>
      <c r="C58" s="76" t="s">
        <v>144</v>
      </c>
      <c r="D58" s="56">
        <v>3</v>
      </c>
      <c r="E58" s="72"/>
      <c r="F58" s="72">
        <f t="shared" si="3"/>
        <v>0</v>
      </c>
      <c r="I58" s="55"/>
    </row>
    <row r="59" spans="1:11" s="76" customFormat="1" ht="14.1" customHeight="1" x14ac:dyDescent="0.25">
      <c r="A59" s="53">
        <v>45</v>
      </c>
      <c r="B59" s="70" t="s">
        <v>434</v>
      </c>
      <c r="C59" s="76" t="s">
        <v>144</v>
      </c>
      <c r="D59" s="56">
        <v>4</v>
      </c>
      <c r="E59" s="72"/>
      <c r="F59" s="72">
        <f t="shared" si="3"/>
        <v>0</v>
      </c>
      <c r="I59" s="55"/>
    </row>
    <row r="60" spans="1:11" s="76" customFormat="1" ht="14.1" customHeight="1" x14ac:dyDescent="0.25">
      <c r="A60" s="53">
        <v>46</v>
      </c>
      <c r="B60" s="70" t="s">
        <v>435</v>
      </c>
      <c r="C60" s="76" t="s">
        <v>144</v>
      </c>
      <c r="D60" s="56">
        <v>1</v>
      </c>
      <c r="E60" s="72"/>
      <c r="F60" s="72">
        <f t="shared" si="3"/>
        <v>0</v>
      </c>
      <c r="I60" s="55"/>
    </row>
    <row r="61" spans="1:11" s="76" customFormat="1" ht="14.1" customHeight="1" x14ac:dyDescent="0.25">
      <c r="A61" s="53">
        <v>47</v>
      </c>
      <c r="B61" s="70" t="s">
        <v>397</v>
      </c>
      <c r="C61" s="76" t="s">
        <v>144</v>
      </c>
      <c r="D61" s="56">
        <v>1</v>
      </c>
      <c r="E61" s="72"/>
      <c r="F61" s="72">
        <f t="shared" si="3"/>
        <v>0</v>
      </c>
      <c r="I61" s="55"/>
    </row>
    <row r="62" spans="1:11" s="76" customFormat="1" ht="14.1" customHeight="1" x14ac:dyDescent="0.25">
      <c r="A62" s="53">
        <v>48</v>
      </c>
      <c r="B62" s="70" t="s">
        <v>398</v>
      </c>
      <c r="C62" s="76" t="s">
        <v>144</v>
      </c>
      <c r="D62" s="56">
        <v>2</v>
      </c>
      <c r="E62" s="72"/>
      <c r="F62" s="72">
        <f t="shared" si="3"/>
        <v>0</v>
      </c>
      <c r="I62" s="55"/>
    </row>
    <row r="63" spans="1:11" s="76" customFormat="1" ht="14.1" customHeight="1" x14ac:dyDescent="0.25">
      <c r="A63" s="53">
        <v>49</v>
      </c>
      <c r="B63" s="70" t="s">
        <v>399</v>
      </c>
      <c r="C63" s="76" t="s">
        <v>144</v>
      </c>
      <c r="D63" s="56">
        <v>2</v>
      </c>
      <c r="E63" s="72"/>
      <c r="F63" s="72">
        <f t="shared" si="3"/>
        <v>0</v>
      </c>
      <c r="I63" s="55"/>
    </row>
    <row r="64" spans="1:11" s="76" customFormat="1" ht="14.1" customHeight="1" x14ac:dyDescent="0.25">
      <c r="A64" s="53"/>
      <c r="B64" s="70" t="s">
        <v>415</v>
      </c>
      <c r="C64" s="72"/>
      <c r="E64" s="72"/>
      <c r="I64" s="55"/>
    </row>
    <row r="65" spans="1:9" s="76" customFormat="1" ht="14.1" customHeight="1" x14ac:dyDescent="0.25">
      <c r="A65" s="79"/>
      <c r="B65" s="80" t="s">
        <v>400</v>
      </c>
      <c r="E65" s="72"/>
      <c r="F65" s="72"/>
      <c r="I65" s="55"/>
    </row>
    <row r="66" spans="1:9" s="76" customFormat="1" ht="14.1" customHeight="1" x14ac:dyDescent="0.25">
      <c r="A66" s="81">
        <v>50</v>
      </c>
      <c r="B66" s="70" t="s">
        <v>28</v>
      </c>
      <c r="C66" s="76" t="s">
        <v>437</v>
      </c>
      <c r="D66" s="76">
        <v>140</v>
      </c>
      <c r="E66" s="72"/>
      <c r="F66" s="72">
        <f t="shared" ref="F66:F72" si="4">D66*E66</f>
        <v>0</v>
      </c>
      <c r="I66" s="55"/>
    </row>
    <row r="67" spans="1:9" s="76" customFormat="1" ht="14.1" customHeight="1" x14ac:dyDescent="0.25">
      <c r="A67" s="81">
        <v>51</v>
      </c>
      <c r="B67" s="70" t="s">
        <v>401</v>
      </c>
      <c r="C67" s="76" t="s">
        <v>144</v>
      </c>
      <c r="D67" s="76">
        <v>1</v>
      </c>
      <c r="E67" s="72"/>
      <c r="F67" s="72">
        <f t="shared" si="4"/>
        <v>0</v>
      </c>
      <c r="I67" s="55"/>
    </row>
    <row r="68" spans="1:9" s="76" customFormat="1" ht="14.1" customHeight="1" x14ac:dyDescent="0.25">
      <c r="A68" s="81">
        <v>52</v>
      </c>
      <c r="B68" s="70" t="s">
        <v>402</v>
      </c>
      <c r="C68" s="76" t="s">
        <v>144</v>
      </c>
      <c r="D68" s="76">
        <v>1</v>
      </c>
      <c r="E68" s="72"/>
      <c r="F68" s="72">
        <f t="shared" si="4"/>
        <v>0</v>
      </c>
      <c r="I68" s="55"/>
    </row>
    <row r="69" spans="1:9" s="76" customFormat="1" ht="14.1" customHeight="1" x14ac:dyDescent="0.25">
      <c r="A69" s="81">
        <v>53</v>
      </c>
      <c r="B69" s="70" t="s">
        <v>403</v>
      </c>
      <c r="C69" s="76" t="s">
        <v>144</v>
      </c>
      <c r="D69" s="76">
        <v>1</v>
      </c>
      <c r="E69" s="72"/>
      <c r="F69" s="72">
        <f t="shared" si="4"/>
        <v>0</v>
      </c>
      <c r="I69" s="55"/>
    </row>
    <row r="70" spans="1:9" s="76" customFormat="1" ht="14.1" customHeight="1" x14ac:dyDescent="0.25">
      <c r="A70" s="81">
        <v>54</v>
      </c>
      <c r="B70" s="70" t="s">
        <v>404</v>
      </c>
      <c r="C70" s="76" t="s">
        <v>144</v>
      </c>
      <c r="D70" s="76">
        <v>1</v>
      </c>
      <c r="E70" s="72"/>
      <c r="F70" s="72">
        <f t="shared" si="4"/>
        <v>0</v>
      </c>
      <c r="I70" s="55"/>
    </row>
    <row r="71" spans="1:9" s="76" customFormat="1" ht="14.1" customHeight="1" x14ac:dyDescent="0.25">
      <c r="A71" s="81">
        <v>55</v>
      </c>
      <c r="B71" s="70" t="s">
        <v>405</v>
      </c>
      <c r="C71" s="76" t="s">
        <v>144</v>
      </c>
      <c r="D71" s="76">
        <v>1</v>
      </c>
      <c r="E71" s="72"/>
      <c r="F71" s="72">
        <f t="shared" si="4"/>
        <v>0</v>
      </c>
      <c r="I71" s="55"/>
    </row>
    <row r="72" spans="1:9" s="76" customFormat="1" ht="14.1" customHeight="1" x14ac:dyDescent="0.25">
      <c r="A72" s="81">
        <v>56</v>
      </c>
      <c r="B72" s="70" t="s">
        <v>406</v>
      </c>
      <c r="C72" s="76" t="s">
        <v>116</v>
      </c>
      <c r="D72" s="82">
        <v>0.03</v>
      </c>
      <c r="E72" s="72">
        <f>SUM(F9:F71)</f>
        <v>0</v>
      </c>
      <c r="F72" s="72">
        <f t="shared" si="4"/>
        <v>0</v>
      </c>
      <c r="I72" s="55"/>
    </row>
    <row r="73" spans="1:9" s="55" customFormat="1" ht="14.1" customHeight="1" x14ac:dyDescent="0.25">
      <c r="A73" s="53"/>
      <c r="B73" s="57" t="s">
        <v>415</v>
      </c>
      <c r="E73" s="56"/>
      <c r="F73" s="83"/>
    </row>
    <row r="74" spans="1:9" s="84" customFormat="1" ht="14.1" customHeight="1" x14ac:dyDescent="0.25">
      <c r="A74" s="64"/>
      <c r="B74" s="54" t="s">
        <v>407</v>
      </c>
      <c r="E74" s="83"/>
      <c r="F74" s="85">
        <f>SUM(F9:F72)</f>
        <v>0</v>
      </c>
      <c r="I74" s="55"/>
    </row>
    <row r="75" spans="1:9" s="55" customFormat="1" ht="14.1" customHeight="1" x14ac:dyDescent="0.25">
      <c r="A75" s="53"/>
      <c r="B75" s="57" t="s">
        <v>415</v>
      </c>
      <c r="E75" s="56"/>
      <c r="F75" s="56"/>
    </row>
    <row r="76" spans="1:9" s="55" customFormat="1" ht="14.1" customHeight="1" x14ac:dyDescent="0.25">
      <c r="A76" s="53"/>
      <c r="B76" s="57" t="s">
        <v>415</v>
      </c>
      <c r="E76" s="56"/>
      <c r="F76" s="56"/>
    </row>
    <row r="77" spans="1:9" s="60" customFormat="1" ht="18" customHeight="1" x14ac:dyDescent="0.25">
      <c r="A77" s="58"/>
      <c r="B77" s="62" t="s">
        <v>408</v>
      </c>
      <c r="E77" s="59"/>
      <c r="F77" s="59"/>
      <c r="I77" s="55"/>
    </row>
    <row r="78" spans="1:9" s="55" customFormat="1" ht="14.1" customHeight="1" x14ac:dyDescent="0.25">
      <c r="A78" s="63"/>
      <c r="B78" s="57" t="s">
        <v>415</v>
      </c>
      <c r="E78" s="56"/>
      <c r="F78" s="56"/>
    </row>
    <row r="79" spans="1:9" s="55" customFormat="1" ht="14.1" customHeight="1" x14ac:dyDescent="0.25">
      <c r="A79" s="64"/>
      <c r="B79" s="54" t="s">
        <v>365</v>
      </c>
      <c r="E79" s="56"/>
      <c r="F79" s="56"/>
    </row>
    <row r="80" spans="1:9" s="55" customFormat="1" ht="15" customHeight="1" x14ac:dyDescent="0.25">
      <c r="A80" s="53">
        <v>57</v>
      </c>
      <c r="B80" s="57" t="s">
        <v>436</v>
      </c>
      <c r="C80" s="55" t="s">
        <v>144</v>
      </c>
      <c r="D80" s="55">
        <v>1</v>
      </c>
      <c r="E80" s="56"/>
      <c r="F80" s="56">
        <f t="shared" ref="F80:F85" si="5">D80*E80</f>
        <v>0</v>
      </c>
    </row>
    <row r="81" spans="1:6" s="55" customFormat="1" ht="14.25" customHeight="1" x14ac:dyDescent="0.25">
      <c r="A81" s="53">
        <v>58</v>
      </c>
      <c r="B81" s="57" t="s">
        <v>414</v>
      </c>
      <c r="C81" s="55" t="s">
        <v>144</v>
      </c>
      <c r="D81" s="55">
        <v>1</v>
      </c>
      <c r="E81" s="56"/>
      <c r="F81" s="56">
        <f t="shared" si="5"/>
        <v>0</v>
      </c>
    </row>
    <row r="82" spans="1:6" s="55" customFormat="1" ht="13.5" customHeight="1" x14ac:dyDescent="0.25">
      <c r="A82" s="53">
        <v>59</v>
      </c>
      <c r="B82" s="57" t="s">
        <v>366</v>
      </c>
      <c r="C82" s="55" t="s">
        <v>144</v>
      </c>
      <c r="D82" s="55">
        <v>1</v>
      </c>
      <c r="E82" s="56"/>
      <c r="F82" s="56">
        <f t="shared" si="5"/>
        <v>0</v>
      </c>
    </row>
    <row r="83" spans="1:6" s="55" customFormat="1" ht="15" customHeight="1" x14ac:dyDescent="0.25">
      <c r="A83" s="53">
        <v>60</v>
      </c>
      <c r="B83" s="57" t="s">
        <v>367</v>
      </c>
      <c r="C83" s="55" t="s">
        <v>144</v>
      </c>
      <c r="D83" s="55">
        <v>1</v>
      </c>
      <c r="E83" s="56"/>
      <c r="F83" s="56">
        <f t="shared" si="5"/>
        <v>0</v>
      </c>
    </row>
    <row r="84" spans="1:6" s="55" customFormat="1" ht="15" customHeight="1" x14ac:dyDescent="0.25">
      <c r="A84" s="53">
        <v>61</v>
      </c>
      <c r="B84" s="57" t="s">
        <v>368</v>
      </c>
      <c r="C84" s="55" t="s">
        <v>144</v>
      </c>
      <c r="D84" s="55">
        <v>1</v>
      </c>
      <c r="E84" s="56"/>
      <c r="F84" s="56">
        <f t="shared" si="5"/>
        <v>0</v>
      </c>
    </row>
    <row r="85" spans="1:6" s="55" customFormat="1" ht="15" customHeight="1" x14ac:dyDescent="0.25">
      <c r="A85" s="53">
        <v>62</v>
      </c>
      <c r="B85" s="57" t="s">
        <v>409</v>
      </c>
      <c r="C85" s="55" t="s">
        <v>144</v>
      </c>
      <c r="D85" s="55">
        <v>1</v>
      </c>
      <c r="E85" s="56"/>
      <c r="F85" s="56">
        <f t="shared" si="5"/>
        <v>0</v>
      </c>
    </row>
    <row r="86" spans="1:6" s="55" customFormat="1" ht="14.1" customHeight="1" x14ac:dyDescent="0.25">
      <c r="A86" s="53"/>
      <c r="B86" s="57" t="s">
        <v>415</v>
      </c>
      <c r="E86" s="56"/>
      <c r="F86" s="56"/>
    </row>
    <row r="87" spans="1:6" s="55" customFormat="1" ht="14.1" customHeight="1" x14ac:dyDescent="0.25">
      <c r="A87" s="64"/>
      <c r="B87" s="54" t="s">
        <v>410</v>
      </c>
      <c r="E87" s="56"/>
      <c r="F87" s="56"/>
    </row>
    <row r="88" spans="1:6" s="55" customFormat="1" ht="27.75" customHeight="1" x14ac:dyDescent="0.25">
      <c r="A88" s="53">
        <v>63</v>
      </c>
      <c r="B88" s="57" t="s">
        <v>371</v>
      </c>
      <c r="C88" s="55" t="s">
        <v>144</v>
      </c>
      <c r="D88" s="55">
        <v>1</v>
      </c>
      <c r="E88" s="56"/>
      <c r="F88" s="56">
        <f t="shared" ref="F88:F94" si="6">D88*E88</f>
        <v>0</v>
      </c>
    </row>
    <row r="89" spans="1:6" s="55" customFormat="1" ht="14.1" customHeight="1" x14ac:dyDescent="0.25">
      <c r="A89" s="53">
        <v>64</v>
      </c>
      <c r="B89" s="57" t="s">
        <v>416</v>
      </c>
      <c r="C89" s="55" t="s">
        <v>144</v>
      </c>
      <c r="D89" s="55">
        <v>1</v>
      </c>
      <c r="E89" s="56"/>
      <c r="F89" s="56">
        <f t="shared" si="6"/>
        <v>0</v>
      </c>
    </row>
    <row r="90" spans="1:6" s="55" customFormat="1" ht="14.1" customHeight="1" x14ac:dyDescent="0.25">
      <c r="A90" s="53">
        <v>65</v>
      </c>
      <c r="B90" s="57" t="s">
        <v>417</v>
      </c>
      <c r="C90" s="55" t="s">
        <v>372</v>
      </c>
      <c r="D90" s="55">
        <v>1</v>
      </c>
      <c r="E90" s="56"/>
      <c r="F90" s="56">
        <f t="shared" si="6"/>
        <v>0</v>
      </c>
    </row>
    <row r="91" spans="1:6" s="55" customFormat="1" ht="14.1" customHeight="1" x14ac:dyDescent="0.25">
      <c r="A91" s="53">
        <v>66</v>
      </c>
      <c r="B91" s="57" t="s">
        <v>418</v>
      </c>
      <c r="C91" s="55" t="s">
        <v>144</v>
      </c>
      <c r="D91" s="55">
        <v>1</v>
      </c>
      <c r="E91" s="56"/>
      <c r="F91" s="56">
        <f t="shared" si="6"/>
        <v>0</v>
      </c>
    </row>
    <row r="92" spans="1:6" s="55" customFormat="1" ht="14.1" customHeight="1" x14ac:dyDescent="0.25">
      <c r="A92" s="53">
        <v>67</v>
      </c>
      <c r="B92" s="57" t="s">
        <v>419</v>
      </c>
      <c r="C92" s="55" t="s">
        <v>144</v>
      </c>
      <c r="D92" s="55">
        <v>1</v>
      </c>
      <c r="E92" s="56"/>
      <c r="F92" s="56">
        <f t="shared" si="6"/>
        <v>0</v>
      </c>
    </row>
    <row r="93" spans="1:6" s="55" customFormat="1" ht="15.75" customHeight="1" x14ac:dyDescent="0.25">
      <c r="A93" s="53">
        <v>68</v>
      </c>
      <c r="B93" s="57" t="s">
        <v>420</v>
      </c>
      <c r="C93" s="55" t="s">
        <v>144</v>
      </c>
      <c r="D93" s="55">
        <v>1</v>
      </c>
      <c r="E93" s="56"/>
      <c r="F93" s="56">
        <f t="shared" si="6"/>
        <v>0</v>
      </c>
    </row>
    <row r="94" spans="1:6" s="55" customFormat="1" ht="25.5" x14ac:dyDescent="0.25">
      <c r="A94" s="53">
        <v>69</v>
      </c>
      <c r="B94" s="57" t="s">
        <v>421</v>
      </c>
      <c r="C94" s="55" t="s">
        <v>144</v>
      </c>
      <c r="D94" s="55">
        <v>1</v>
      </c>
      <c r="E94" s="56"/>
      <c r="F94" s="56">
        <f t="shared" si="6"/>
        <v>0</v>
      </c>
    </row>
    <row r="95" spans="1:6" s="55" customFormat="1" ht="14.1" customHeight="1" x14ac:dyDescent="0.25">
      <c r="A95" s="53"/>
      <c r="B95" s="57" t="s">
        <v>415</v>
      </c>
      <c r="E95" s="56"/>
      <c r="F95" s="56"/>
    </row>
    <row r="96" spans="1:6" s="55" customFormat="1" ht="14.1" customHeight="1" x14ac:dyDescent="0.25">
      <c r="A96" s="64"/>
      <c r="B96" s="54" t="s">
        <v>373</v>
      </c>
      <c r="E96" s="56"/>
      <c r="F96" s="56"/>
    </row>
    <row r="97" spans="1:13" s="55" customFormat="1" ht="14.1" customHeight="1" x14ac:dyDescent="0.25">
      <c r="A97" s="53">
        <v>70</v>
      </c>
      <c r="B97" s="57" t="s">
        <v>422</v>
      </c>
      <c r="C97" s="55" t="s">
        <v>144</v>
      </c>
      <c r="D97" s="55">
        <v>1</v>
      </c>
      <c r="E97" s="56"/>
      <c r="F97" s="56">
        <f t="shared" ref="F97:F102" si="7">D97*E97</f>
        <v>0</v>
      </c>
      <c r="H97" s="57"/>
      <c r="L97" s="65"/>
      <c r="M97" s="65"/>
    </row>
    <row r="98" spans="1:13" s="55" customFormat="1" ht="14.1" customHeight="1" x14ac:dyDescent="0.25">
      <c r="A98" s="53">
        <v>71</v>
      </c>
      <c r="B98" s="57" t="s">
        <v>411</v>
      </c>
      <c r="C98" s="55" t="s">
        <v>144</v>
      </c>
      <c r="D98" s="55">
        <v>1</v>
      </c>
      <c r="E98" s="56"/>
      <c r="F98" s="56">
        <f t="shared" si="7"/>
        <v>0</v>
      </c>
      <c r="H98" s="57"/>
      <c r="L98" s="65"/>
      <c r="M98" s="65"/>
    </row>
    <row r="99" spans="1:13" s="55" customFormat="1" ht="14.1" customHeight="1" x14ac:dyDescent="0.25">
      <c r="A99" s="53">
        <v>72</v>
      </c>
      <c r="B99" s="57" t="s">
        <v>375</v>
      </c>
      <c r="C99" s="55" t="s">
        <v>144</v>
      </c>
      <c r="D99" s="55">
        <v>1</v>
      </c>
      <c r="E99" s="56"/>
      <c r="F99" s="56">
        <f t="shared" si="7"/>
        <v>0</v>
      </c>
      <c r="H99" s="57"/>
      <c r="L99" s="65"/>
      <c r="M99" s="65"/>
    </row>
    <row r="100" spans="1:13" s="55" customFormat="1" ht="14.1" customHeight="1" x14ac:dyDescent="0.25">
      <c r="A100" s="53">
        <v>73</v>
      </c>
      <c r="B100" s="57" t="s">
        <v>423</v>
      </c>
      <c r="C100" s="55" t="s">
        <v>144</v>
      </c>
      <c r="D100" s="55">
        <v>1</v>
      </c>
      <c r="E100" s="56"/>
      <c r="F100" s="56">
        <f t="shared" si="7"/>
        <v>0</v>
      </c>
      <c r="H100" s="57"/>
      <c r="L100" s="65"/>
      <c r="M100" s="65"/>
    </row>
    <row r="101" spans="1:13" s="55" customFormat="1" ht="14.1" customHeight="1" x14ac:dyDescent="0.25">
      <c r="A101" s="53">
        <v>74</v>
      </c>
      <c r="B101" s="57" t="s">
        <v>424</v>
      </c>
      <c r="C101" s="55" t="s">
        <v>144</v>
      </c>
      <c r="D101" s="55">
        <v>2</v>
      </c>
      <c r="E101" s="56"/>
      <c r="F101" s="56">
        <f t="shared" si="7"/>
        <v>0</v>
      </c>
      <c r="H101" s="57"/>
      <c r="L101" s="65"/>
      <c r="M101" s="65"/>
    </row>
    <row r="102" spans="1:13" s="55" customFormat="1" ht="14.1" customHeight="1" x14ac:dyDescent="0.25">
      <c r="A102" s="53">
        <v>75</v>
      </c>
      <c r="B102" s="57" t="s">
        <v>425</v>
      </c>
      <c r="C102" s="55" t="s">
        <v>144</v>
      </c>
      <c r="D102" s="55">
        <v>1</v>
      </c>
      <c r="E102" s="56"/>
      <c r="F102" s="56">
        <f t="shared" si="7"/>
        <v>0</v>
      </c>
      <c r="H102" s="57"/>
      <c r="L102" s="65"/>
      <c r="M102" s="65"/>
    </row>
    <row r="103" spans="1:13" s="55" customFormat="1" ht="14.1" customHeight="1" x14ac:dyDescent="0.25">
      <c r="A103" s="53"/>
      <c r="B103" s="57" t="s">
        <v>415</v>
      </c>
      <c r="E103" s="56"/>
      <c r="F103" s="56"/>
    </row>
    <row r="104" spans="1:13" s="55" customFormat="1" ht="14.1" customHeight="1" x14ac:dyDescent="0.25">
      <c r="A104" s="64"/>
      <c r="B104" s="54" t="s">
        <v>376</v>
      </c>
      <c r="E104" s="56"/>
      <c r="F104" s="56"/>
    </row>
    <row r="105" spans="1:13" s="55" customFormat="1" ht="14.1" customHeight="1" x14ac:dyDescent="0.25">
      <c r="A105" s="53">
        <v>76</v>
      </c>
      <c r="B105" s="57" t="s">
        <v>426</v>
      </c>
      <c r="C105" s="55" t="s">
        <v>64</v>
      </c>
      <c r="D105" s="56">
        <v>10</v>
      </c>
      <c r="E105" s="56"/>
      <c r="F105" s="56">
        <f t="shared" ref="F105:F134" si="8">D105*E105</f>
        <v>0</v>
      </c>
      <c r="H105" s="66"/>
      <c r="J105" s="67"/>
      <c r="K105" s="68"/>
      <c r="L105" s="68"/>
    </row>
    <row r="106" spans="1:13" s="55" customFormat="1" ht="14.1" customHeight="1" x14ac:dyDescent="0.25">
      <c r="A106" s="53">
        <v>77</v>
      </c>
      <c r="B106" s="57" t="s">
        <v>377</v>
      </c>
      <c r="C106" s="55" t="s">
        <v>64</v>
      </c>
      <c r="D106" s="56">
        <v>20</v>
      </c>
      <c r="E106" s="56"/>
      <c r="F106" s="56">
        <f t="shared" si="8"/>
        <v>0</v>
      </c>
      <c r="H106" s="66"/>
      <c r="J106" s="67"/>
      <c r="K106" s="68"/>
      <c r="L106" s="68"/>
    </row>
    <row r="107" spans="1:13" s="55" customFormat="1" ht="14.1" customHeight="1" x14ac:dyDescent="0.25">
      <c r="A107" s="53">
        <v>78</v>
      </c>
      <c r="B107" s="57" t="s">
        <v>379</v>
      </c>
      <c r="C107" s="55" t="s">
        <v>64</v>
      </c>
      <c r="D107" s="56">
        <v>20</v>
      </c>
      <c r="E107" s="56"/>
      <c r="F107" s="56">
        <f t="shared" si="8"/>
        <v>0</v>
      </c>
      <c r="H107" s="66"/>
      <c r="J107" s="67"/>
      <c r="K107" s="68"/>
      <c r="L107" s="68"/>
    </row>
    <row r="108" spans="1:13" s="55" customFormat="1" ht="14.1" customHeight="1" x14ac:dyDescent="0.25">
      <c r="A108" s="53">
        <v>79</v>
      </c>
      <c r="B108" s="57" t="s">
        <v>380</v>
      </c>
      <c r="C108" s="55" t="s">
        <v>64</v>
      </c>
      <c r="D108" s="56">
        <v>10</v>
      </c>
      <c r="E108" s="56"/>
      <c r="F108" s="56">
        <f t="shared" si="8"/>
        <v>0</v>
      </c>
      <c r="H108" s="66"/>
      <c r="J108" s="67"/>
      <c r="K108" s="68"/>
      <c r="L108" s="68"/>
    </row>
    <row r="109" spans="1:13" s="55" customFormat="1" ht="14.1" customHeight="1" x14ac:dyDescent="0.25">
      <c r="A109" s="53">
        <v>80</v>
      </c>
      <c r="B109" s="57" t="s">
        <v>381</v>
      </c>
      <c r="C109" s="55" t="s">
        <v>64</v>
      </c>
      <c r="D109" s="56">
        <v>10</v>
      </c>
      <c r="E109" s="56"/>
      <c r="F109" s="56">
        <f t="shared" si="8"/>
        <v>0</v>
      </c>
      <c r="H109" s="66"/>
      <c r="J109" s="67"/>
      <c r="K109" s="68"/>
      <c r="L109" s="68"/>
    </row>
    <row r="110" spans="1:13" s="55" customFormat="1" ht="14.1" customHeight="1" x14ac:dyDescent="0.25">
      <c r="A110" s="53">
        <v>81</v>
      </c>
      <c r="B110" s="57" t="s">
        <v>382</v>
      </c>
      <c r="C110" s="55" t="s">
        <v>64</v>
      </c>
      <c r="D110" s="56">
        <v>60</v>
      </c>
      <c r="E110" s="56"/>
      <c r="F110" s="56">
        <f t="shared" si="8"/>
        <v>0</v>
      </c>
      <c r="H110" s="66"/>
      <c r="J110" s="67"/>
      <c r="K110" s="68"/>
      <c r="L110" s="68"/>
    </row>
    <row r="111" spans="1:13" s="55" customFormat="1" ht="14.1" customHeight="1" x14ac:dyDescent="0.25">
      <c r="A111" s="53">
        <v>82</v>
      </c>
      <c r="B111" s="57" t="s">
        <v>383</v>
      </c>
      <c r="C111" s="55" t="s">
        <v>64</v>
      </c>
      <c r="D111" s="56">
        <v>15</v>
      </c>
      <c r="E111" s="56"/>
      <c r="F111" s="56">
        <f t="shared" si="8"/>
        <v>0</v>
      </c>
      <c r="H111" s="66"/>
      <c r="J111" s="67"/>
      <c r="K111" s="68"/>
      <c r="L111" s="68"/>
    </row>
    <row r="112" spans="1:13" s="55" customFormat="1" ht="14.1" customHeight="1" x14ac:dyDescent="0.25">
      <c r="A112" s="53">
        <v>83</v>
      </c>
      <c r="B112" s="57" t="s">
        <v>384</v>
      </c>
      <c r="C112" s="55" t="s">
        <v>64</v>
      </c>
      <c r="D112" s="56">
        <v>50</v>
      </c>
      <c r="E112" s="56"/>
      <c r="F112" s="56">
        <f t="shared" si="8"/>
        <v>0</v>
      </c>
      <c r="H112" s="66"/>
      <c r="J112" s="67"/>
      <c r="K112" s="68"/>
      <c r="L112" s="68"/>
    </row>
    <row r="113" spans="1:12" s="55" customFormat="1" ht="14.1" customHeight="1" x14ac:dyDescent="0.25">
      <c r="A113" s="53">
        <v>84</v>
      </c>
      <c r="B113" s="57" t="s">
        <v>385</v>
      </c>
      <c r="C113" s="55" t="s">
        <v>64</v>
      </c>
      <c r="D113" s="56">
        <v>100</v>
      </c>
      <c r="E113" s="56"/>
      <c r="F113" s="56">
        <f t="shared" si="8"/>
        <v>0</v>
      </c>
      <c r="H113" s="66"/>
      <c r="J113" s="67"/>
      <c r="K113" s="68"/>
      <c r="L113" s="68"/>
    </row>
    <row r="114" spans="1:12" s="55" customFormat="1" ht="14.1" customHeight="1" x14ac:dyDescent="0.25">
      <c r="A114" s="53">
        <v>85</v>
      </c>
      <c r="B114" s="57" t="s">
        <v>427</v>
      </c>
      <c r="C114" s="55" t="s">
        <v>64</v>
      </c>
      <c r="D114" s="56">
        <v>20</v>
      </c>
      <c r="E114" s="56"/>
      <c r="F114" s="56">
        <f t="shared" si="8"/>
        <v>0</v>
      </c>
      <c r="H114" s="69"/>
      <c r="J114" s="67"/>
      <c r="K114" s="68"/>
      <c r="L114" s="68"/>
    </row>
    <row r="115" spans="1:12" s="55" customFormat="1" ht="14.1" customHeight="1" x14ac:dyDescent="0.25">
      <c r="A115" s="53">
        <v>86</v>
      </c>
      <c r="B115" s="57" t="s">
        <v>386</v>
      </c>
      <c r="C115" s="55" t="s">
        <v>64</v>
      </c>
      <c r="D115" s="56">
        <v>15</v>
      </c>
      <c r="E115" s="56"/>
      <c r="F115" s="56">
        <f t="shared" si="8"/>
        <v>0</v>
      </c>
      <c r="G115" s="66"/>
      <c r="H115" s="67"/>
      <c r="J115" s="68"/>
      <c r="K115" s="68"/>
    </row>
    <row r="116" spans="1:12" s="55" customFormat="1" ht="14.1" customHeight="1" x14ac:dyDescent="0.25">
      <c r="A116" s="53">
        <v>87</v>
      </c>
      <c r="B116" s="57" t="s">
        <v>387</v>
      </c>
      <c r="C116" s="55" t="s">
        <v>64</v>
      </c>
      <c r="D116" s="56">
        <v>60</v>
      </c>
      <c r="E116" s="56"/>
      <c r="F116" s="56">
        <f t="shared" si="8"/>
        <v>0</v>
      </c>
      <c r="H116" s="66"/>
      <c r="J116" s="67"/>
      <c r="K116" s="68"/>
      <c r="L116" s="68"/>
    </row>
    <row r="117" spans="1:12" s="55" customFormat="1" ht="14.1" customHeight="1" x14ac:dyDescent="0.25">
      <c r="A117" s="53">
        <v>88</v>
      </c>
      <c r="B117" s="57" t="s">
        <v>389</v>
      </c>
      <c r="C117" s="55" t="s">
        <v>64</v>
      </c>
      <c r="D117" s="56">
        <v>10</v>
      </c>
      <c r="E117" s="56"/>
      <c r="F117" s="56">
        <f t="shared" si="8"/>
        <v>0</v>
      </c>
      <c r="H117" s="66"/>
      <c r="J117" s="67"/>
      <c r="K117" s="68"/>
      <c r="L117" s="68"/>
    </row>
    <row r="118" spans="1:12" s="55" customFormat="1" ht="14.1" customHeight="1" x14ac:dyDescent="0.25">
      <c r="A118" s="53">
        <v>89</v>
      </c>
      <c r="B118" s="57" t="s">
        <v>390</v>
      </c>
      <c r="C118" s="55" t="s">
        <v>64</v>
      </c>
      <c r="D118" s="56">
        <v>40</v>
      </c>
      <c r="E118" s="56"/>
      <c r="F118" s="56">
        <f t="shared" si="8"/>
        <v>0</v>
      </c>
      <c r="H118" s="66"/>
      <c r="J118" s="67"/>
      <c r="K118" s="68"/>
      <c r="L118" s="68"/>
    </row>
    <row r="119" spans="1:12" s="76" customFormat="1" ht="14.1" customHeight="1" x14ac:dyDescent="0.25">
      <c r="A119" s="53">
        <v>90</v>
      </c>
      <c r="B119" s="70" t="s">
        <v>428</v>
      </c>
      <c r="C119" s="76" t="s">
        <v>64</v>
      </c>
      <c r="D119" s="56">
        <v>20</v>
      </c>
      <c r="E119" s="72"/>
      <c r="F119" s="72">
        <f t="shared" si="8"/>
        <v>0</v>
      </c>
      <c r="H119" s="73"/>
      <c r="I119" s="55"/>
      <c r="J119" s="74"/>
      <c r="K119" s="75"/>
      <c r="L119" s="75"/>
    </row>
    <row r="120" spans="1:12" s="76" customFormat="1" ht="14.1" customHeight="1" x14ac:dyDescent="0.25">
      <c r="A120" s="53">
        <v>91</v>
      </c>
      <c r="B120" s="70" t="s">
        <v>429</v>
      </c>
      <c r="C120" s="76" t="s">
        <v>64</v>
      </c>
      <c r="D120" s="56">
        <v>10</v>
      </c>
      <c r="E120" s="72"/>
      <c r="F120" s="72">
        <f t="shared" si="8"/>
        <v>0</v>
      </c>
      <c r="H120" s="73"/>
      <c r="I120" s="55"/>
      <c r="J120" s="74"/>
      <c r="K120" s="75"/>
      <c r="L120" s="75"/>
    </row>
    <row r="121" spans="1:12" s="76" customFormat="1" ht="14.1" customHeight="1" x14ac:dyDescent="0.25">
      <c r="A121" s="53">
        <v>92</v>
      </c>
      <c r="B121" s="70" t="s">
        <v>430</v>
      </c>
      <c r="C121" s="76" t="s">
        <v>64</v>
      </c>
      <c r="D121" s="56">
        <v>10</v>
      </c>
      <c r="E121" s="72"/>
      <c r="F121" s="72">
        <f t="shared" si="8"/>
        <v>0</v>
      </c>
      <c r="H121" s="73"/>
      <c r="I121" s="55"/>
      <c r="J121" s="74"/>
      <c r="K121" s="75"/>
      <c r="L121" s="75"/>
    </row>
    <row r="122" spans="1:12" s="76" customFormat="1" ht="14.1" customHeight="1" x14ac:dyDescent="0.25">
      <c r="A122" s="53">
        <v>93</v>
      </c>
      <c r="B122" s="70" t="s">
        <v>431</v>
      </c>
      <c r="C122" s="76" t="s">
        <v>64</v>
      </c>
      <c r="D122" s="56">
        <v>20</v>
      </c>
      <c r="E122" s="72"/>
      <c r="F122" s="72">
        <f t="shared" si="8"/>
        <v>0</v>
      </c>
      <c r="H122" s="73"/>
      <c r="I122" s="55"/>
      <c r="J122" s="74"/>
      <c r="K122" s="75"/>
      <c r="L122" s="75"/>
    </row>
    <row r="123" spans="1:12" s="76" customFormat="1" ht="14.1" customHeight="1" x14ac:dyDescent="0.25">
      <c r="A123" s="53">
        <v>94</v>
      </c>
      <c r="B123" s="70" t="s">
        <v>392</v>
      </c>
      <c r="C123" s="76" t="s">
        <v>64</v>
      </c>
      <c r="D123" s="56">
        <v>30</v>
      </c>
      <c r="E123" s="72"/>
      <c r="F123" s="72">
        <f t="shared" si="8"/>
        <v>0</v>
      </c>
      <c r="H123" s="71"/>
      <c r="I123" s="55"/>
      <c r="K123" s="77"/>
      <c r="L123" s="77"/>
    </row>
    <row r="124" spans="1:12" s="76" customFormat="1" ht="14.1" customHeight="1" x14ac:dyDescent="0.25">
      <c r="A124" s="53">
        <v>95</v>
      </c>
      <c r="B124" s="70" t="s">
        <v>393</v>
      </c>
      <c r="C124" s="76" t="s">
        <v>64</v>
      </c>
      <c r="D124" s="78">
        <v>30</v>
      </c>
      <c r="E124" s="72"/>
      <c r="F124" s="72">
        <f t="shared" si="8"/>
        <v>0</v>
      </c>
      <c r="H124" s="71"/>
      <c r="I124" s="55"/>
      <c r="K124" s="77"/>
      <c r="L124" s="77"/>
    </row>
    <row r="125" spans="1:12" s="76" customFormat="1" ht="14.1" customHeight="1" x14ac:dyDescent="0.25">
      <c r="A125" s="53">
        <v>96</v>
      </c>
      <c r="B125" s="70" t="s">
        <v>432</v>
      </c>
      <c r="C125" s="76" t="s">
        <v>144</v>
      </c>
      <c r="D125" s="78">
        <v>1</v>
      </c>
      <c r="E125" s="72"/>
      <c r="F125" s="72">
        <f t="shared" si="8"/>
        <v>0</v>
      </c>
      <c r="H125" s="71"/>
      <c r="I125" s="55"/>
      <c r="J125" s="74"/>
      <c r="K125" s="75"/>
      <c r="L125" s="75"/>
    </row>
    <row r="126" spans="1:12" s="76" customFormat="1" ht="14.1" customHeight="1" x14ac:dyDescent="0.25">
      <c r="A126" s="53">
        <v>97</v>
      </c>
      <c r="B126" s="70" t="s">
        <v>394</v>
      </c>
      <c r="C126" s="76" t="s">
        <v>144</v>
      </c>
      <c r="D126" s="78">
        <v>1</v>
      </c>
      <c r="E126" s="72"/>
      <c r="F126" s="72">
        <f t="shared" si="8"/>
        <v>0</v>
      </c>
      <c r="H126" s="71"/>
      <c r="I126" s="55"/>
      <c r="K126" s="77"/>
      <c r="L126" s="77"/>
    </row>
    <row r="127" spans="1:12" s="76" customFormat="1" ht="14.1" customHeight="1" x14ac:dyDescent="0.25">
      <c r="A127" s="53">
        <v>98</v>
      </c>
      <c r="B127" s="57" t="s">
        <v>395</v>
      </c>
      <c r="C127" s="76" t="s">
        <v>144</v>
      </c>
      <c r="D127" s="78">
        <v>1</v>
      </c>
      <c r="E127" s="72"/>
      <c r="F127" s="72">
        <f t="shared" si="8"/>
        <v>0</v>
      </c>
      <c r="H127" s="71"/>
      <c r="I127" s="55"/>
      <c r="K127" s="77"/>
      <c r="L127" s="77"/>
    </row>
    <row r="128" spans="1:12" s="76" customFormat="1" ht="14.1" customHeight="1" x14ac:dyDescent="0.25">
      <c r="A128" s="53">
        <v>99</v>
      </c>
      <c r="B128" s="70" t="s">
        <v>433</v>
      </c>
      <c r="C128" s="76" t="s">
        <v>144</v>
      </c>
      <c r="D128" s="78">
        <v>1</v>
      </c>
      <c r="E128" s="72"/>
      <c r="F128" s="72">
        <f t="shared" si="8"/>
        <v>0</v>
      </c>
      <c r="H128" s="71"/>
      <c r="I128" s="55"/>
      <c r="J128" s="74"/>
      <c r="K128" s="75"/>
      <c r="L128" s="75"/>
    </row>
    <row r="129" spans="1:9" s="76" customFormat="1" ht="14.1" customHeight="1" x14ac:dyDescent="0.25">
      <c r="A129" s="53">
        <v>100</v>
      </c>
      <c r="B129" s="70" t="s">
        <v>396</v>
      </c>
      <c r="C129" s="76" t="s">
        <v>144</v>
      </c>
      <c r="D129" s="78">
        <v>1</v>
      </c>
      <c r="E129" s="72"/>
      <c r="F129" s="72">
        <f t="shared" si="8"/>
        <v>0</v>
      </c>
      <c r="I129" s="55"/>
    </row>
    <row r="130" spans="1:9" s="76" customFormat="1" ht="14.1" customHeight="1" x14ac:dyDescent="0.25">
      <c r="A130" s="53">
        <v>101</v>
      </c>
      <c r="B130" s="70" t="s">
        <v>434</v>
      </c>
      <c r="C130" s="76" t="s">
        <v>144</v>
      </c>
      <c r="D130" s="78">
        <v>2</v>
      </c>
      <c r="E130" s="72"/>
      <c r="F130" s="72">
        <f t="shared" si="8"/>
        <v>0</v>
      </c>
      <c r="I130" s="55"/>
    </row>
    <row r="131" spans="1:9" s="76" customFormat="1" ht="14.1" customHeight="1" x14ac:dyDescent="0.25">
      <c r="A131" s="53">
        <v>102</v>
      </c>
      <c r="B131" s="70" t="s">
        <v>435</v>
      </c>
      <c r="C131" s="76" t="s">
        <v>144</v>
      </c>
      <c r="D131" s="78">
        <v>1</v>
      </c>
      <c r="E131" s="72"/>
      <c r="F131" s="72">
        <f t="shared" si="8"/>
        <v>0</v>
      </c>
      <c r="I131" s="55"/>
    </row>
    <row r="132" spans="1:9" s="76" customFormat="1" ht="14.1" customHeight="1" x14ac:dyDescent="0.25">
      <c r="A132" s="53">
        <v>103</v>
      </c>
      <c r="B132" s="70" t="s">
        <v>397</v>
      </c>
      <c r="C132" s="76" t="s">
        <v>144</v>
      </c>
      <c r="D132" s="78">
        <v>1</v>
      </c>
      <c r="E132" s="72"/>
      <c r="F132" s="72">
        <f t="shared" si="8"/>
        <v>0</v>
      </c>
      <c r="I132" s="55"/>
    </row>
    <row r="133" spans="1:9" s="76" customFormat="1" ht="14.1" customHeight="1" x14ac:dyDescent="0.25">
      <c r="A133" s="53">
        <v>104</v>
      </c>
      <c r="B133" s="70" t="s">
        <v>398</v>
      </c>
      <c r="C133" s="76" t="s">
        <v>144</v>
      </c>
      <c r="D133" s="78">
        <v>2</v>
      </c>
      <c r="E133" s="72"/>
      <c r="F133" s="72">
        <f t="shared" si="8"/>
        <v>0</v>
      </c>
      <c r="I133" s="55"/>
    </row>
    <row r="134" spans="1:9" s="76" customFormat="1" ht="14.1" customHeight="1" x14ac:dyDescent="0.25">
      <c r="A134" s="53">
        <v>105</v>
      </c>
      <c r="B134" s="70" t="s">
        <v>399</v>
      </c>
      <c r="C134" s="76" t="s">
        <v>144</v>
      </c>
      <c r="D134" s="78">
        <v>2</v>
      </c>
      <c r="E134" s="72"/>
      <c r="F134" s="72">
        <f t="shared" si="8"/>
        <v>0</v>
      </c>
      <c r="I134" s="55"/>
    </row>
    <row r="135" spans="1:9" s="76" customFormat="1" ht="14.1" customHeight="1" x14ac:dyDescent="0.25">
      <c r="A135" s="81"/>
      <c r="B135" s="70" t="s">
        <v>415</v>
      </c>
      <c r="E135" s="72"/>
      <c r="F135" s="72"/>
      <c r="I135" s="55"/>
    </row>
    <row r="136" spans="1:9" s="76" customFormat="1" ht="14.1" customHeight="1" x14ac:dyDescent="0.25">
      <c r="A136" s="79"/>
      <c r="B136" s="80" t="s">
        <v>400</v>
      </c>
      <c r="E136" s="72"/>
      <c r="F136" s="72"/>
      <c r="I136" s="55"/>
    </row>
    <row r="137" spans="1:9" s="76" customFormat="1" ht="14.1" customHeight="1" x14ac:dyDescent="0.25">
      <c r="A137" s="81">
        <v>106</v>
      </c>
      <c r="B137" s="70" t="s">
        <v>28</v>
      </c>
      <c r="C137" s="76" t="s">
        <v>144</v>
      </c>
      <c r="D137" s="76">
        <v>120</v>
      </c>
      <c r="E137" s="72"/>
      <c r="F137" s="72">
        <f t="shared" ref="F137:F143" si="9">D137*E137</f>
        <v>0</v>
      </c>
      <c r="I137" s="55"/>
    </row>
    <row r="138" spans="1:9" s="76" customFormat="1" ht="14.1" customHeight="1" x14ac:dyDescent="0.25">
      <c r="A138" s="81">
        <v>107</v>
      </c>
      <c r="B138" s="70" t="s">
        <v>401</v>
      </c>
      <c r="C138" s="76" t="s">
        <v>144</v>
      </c>
      <c r="D138" s="76">
        <v>1</v>
      </c>
      <c r="E138" s="72"/>
      <c r="F138" s="72">
        <f t="shared" si="9"/>
        <v>0</v>
      </c>
      <c r="I138" s="55"/>
    </row>
    <row r="139" spans="1:9" s="76" customFormat="1" ht="14.1" customHeight="1" x14ac:dyDescent="0.25">
      <c r="A139" s="81">
        <v>108</v>
      </c>
      <c r="B139" s="70" t="s">
        <v>402</v>
      </c>
      <c r="C139" s="76" t="s">
        <v>144</v>
      </c>
      <c r="D139" s="76">
        <v>1</v>
      </c>
      <c r="E139" s="72"/>
      <c r="F139" s="72">
        <f t="shared" si="9"/>
        <v>0</v>
      </c>
      <c r="I139" s="55"/>
    </row>
    <row r="140" spans="1:9" s="76" customFormat="1" ht="14.1" customHeight="1" x14ac:dyDescent="0.25">
      <c r="A140" s="81">
        <v>109</v>
      </c>
      <c r="B140" s="70" t="s">
        <v>403</v>
      </c>
      <c r="C140" s="76" t="s">
        <v>144</v>
      </c>
      <c r="D140" s="76">
        <v>1</v>
      </c>
      <c r="E140" s="72"/>
      <c r="F140" s="72">
        <f t="shared" si="9"/>
        <v>0</v>
      </c>
      <c r="I140" s="55"/>
    </row>
    <row r="141" spans="1:9" s="76" customFormat="1" ht="14.1" customHeight="1" x14ac:dyDescent="0.25">
      <c r="A141" s="81">
        <v>110</v>
      </c>
      <c r="B141" s="70" t="s">
        <v>404</v>
      </c>
      <c r="C141" s="76" t="s">
        <v>144</v>
      </c>
      <c r="D141" s="76">
        <v>1</v>
      </c>
      <c r="E141" s="72"/>
      <c r="F141" s="72">
        <f t="shared" si="9"/>
        <v>0</v>
      </c>
      <c r="I141" s="55"/>
    </row>
    <row r="142" spans="1:9" s="76" customFormat="1" ht="14.1" customHeight="1" x14ac:dyDescent="0.25">
      <c r="A142" s="81">
        <v>111</v>
      </c>
      <c r="B142" s="70" t="s">
        <v>405</v>
      </c>
      <c r="C142" s="76" t="s">
        <v>144</v>
      </c>
      <c r="D142" s="76">
        <v>1</v>
      </c>
      <c r="E142" s="72"/>
      <c r="F142" s="72">
        <f t="shared" si="9"/>
        <v>0</v>
      </c>
      <c r="I142" s="55"/>
    </row>
    <row r="143" spans="1:9" s="76" customFormat="1" ht="14.1" customHeight="1" x14ac:dyDescent="0.25">
      <c r="A143" s="81">
        <v>112</v>
      </c>
      <c r="B143" s="70" t="s">
        <v>406</v>
      </c>
      <c r="C143" s="76" t="s">
        <v>116</v>
      </c>
      <c r="D143" s="82">
        <v>0.03</v>
      </c>
      <c r="E143" s="72">
        <f>SUM(F80:F142)</f>
        <v>0</v>
      </c>
      <c r="F143" s="72">
        <f t="shared" si="9"/>
        <v>0</v>
      </c>
      <c r="I143" s="55"/>
    </row>
    <row r="144" spans="1:9" s="55" customFormat="1" ht="14.1" customHeight="1" x14ac:dyDescent="0.25">
      <c r="A144" s="53"/>
      <c r="B144" s="57"/>
      <c r="E144" s="56"/>
      <c r="F144" s="83"/>
    </row>
    <row r="145" spans="1:6" s="84" customFormat="1" ht="14.1" customHeight="1" x14ac:dyDescent="0.25">
      <c r="A145" s="64"/>
      <c r="B145" s="54" t="s">
        <v>407</v>
      </c>
      <c r="E145" s="83"/>
      <c r="F145" s="85">
        <f>SUM(F80:F143)</f>
        <v>0</v>
      </c>
    </row>
    <row r="146" spans="1:6" s="55" customFormat="1" ht="14.1" customHeight="1" x14ac:dyDescent="0.25">
      <c r="A146" s="53"/>
      <c r="B146" s="57"/>
      <c r="E146" s="56"/>
      <c r="F146" s="56"/>
    </row>
    <row r="147" spans="1:6" s="88" customFormat="1" ht="18" customHeight="1" x14ac:dyDescent="0.25">
      <c r="A147" s="86"/>
      <c r="B147" s="87" t="s">
        <v>412</v>
      </c>
      <c r="E147" s="89"/>
      <c r="F147" s="90">
        <f>F74+F145</f>
        <v>0</v>
      </c>
    </row>
    <row r="148" spans="1:6" s="93" customFormat="1" ht="14.1" customHeight="1" x14ac:dyDescent="0.25">
      <c r="A148" s="91"/>
      <c r="B148" s="92"/>
      <c r="E148" s="94"/>
      <c r="F148" s="94"/>
    </row>
    <row r="149" spans="1:6" s="93" customFormat="1" ht="11.25" x14ac:dyDescent="0.25">
      <c r="A149" s="91"/>
      <c r="B149" s="92"/>
      <c r="E149" s="94"/>
      <c r="F149" s="94"/>
    </row>
  </sheetData>
  <pageMargins left="1.299212598425197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UVK</vt:lpstr>
      <vt:lpstr>ELI</vt:lpstr>
      <vt:lpstr>UVK!Názvy_tlače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2021-03-18T12:18:10Z</cp:lastPrinted>
  <dcterms:created xsi:type="dcterms:W3CDTF">2021-03-18T06:41:02Z</dcterms:created>
  <dcterms:modified xsi:type="dcterms:W3CDTF">2021-04-13T06:58:44Z</dcterms:modified>
</cp:coreProperties>
</file>